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-120" yWindow="-120" windowWidth="29040" windowHeight="15840"/>
  </bookViews>
  <sheets>
    <sheet name="Havl. Brod" sheetId="2" r:id="rId1"/>
    <sheet name="Okna" sheetId="3" r:id="rId2"/>
    <sheet name="Rozměry oken - příloha" sheetId="4" r:id="rId3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13" i="4" l="1"/>
  <c r="G113" i="4"/>
  <c r="I110" i="4"/>
  <c r="G110" i="4"/>
  <c r="I108" i="4"/>
  <c r="I107" i="4"/>
  <c r="I106" i="4"/>
  <c r="I105" i="4"/>
  <c r="I104" i="4"/>
  <c r="I103" i="4"/>
  <c r="I102" i="4"/>
  <c r="I101" i="4"/>
  <c r="H108" i="4"/>
  <c r="H107" i="4"/>
  <c r="H106" i="4"/>
  <c r="H105" i="4"/>
  <c r="H104" i="4"/>
  <c r="H103" i="4"/>
  <c r="H102" i="4"/>
  <c r="H101" i="4"/>
  <c r="J94" i="4"/>
  <c r="H65" i="4"/>
  <c r="I65" i="4" s="1"/>
  <c r="H91" i="4"/>
  <c r="I91" i="4" s="1"/>
  <c r="H89" i="4"/>
  <c r="I89" i="4" s="1"/>
  <c r="H87" i="4"/>
  <c r="I87" i="4" s="1"/>
  <c r="H86" i="4"/>
  <c r="I86" i="4" s="1"/>
  <c r="H84" i="4"/>
  <c r="I84" i="4" s="1"/>
  <c r="H82" i="4"/>
  <c r="H81" i="4"/>
  <c r="H80" i="4"/>
  <c r="I80" i="4" s="1"/>
  <c r="H79" i="4"/>
  <c r="I79" i="4" s="1"/>
  <c r="H77" i="4"/>
  <c r="I77" i="4" s="1"/>
  <c r="H75" i="4"/>
  <c r="H74" i="4"/>
  <c r="H73" i="4"/>
  <c r="H71" i="4"/>
  <c r="H70" i="4"/>
  <c r="H69" i="4"/>
  <c r="H68" i="4"/>
  <c r="I68" i="4" s="1"/>
  <c r="H67" i="4"/>
  <c r="H64" i="4"/>
  <c r="I64" i="4" s="1"/>
  <c r="H63" i="4"/>
  <c r="I63" i="4" s="1"/>
  <c r="H62" i="4"/>
  <c r="H61" i="4"/>
  <c r="H60" i="4"/>
  <c r="I60" i="4" s="1"/>
  <c r="H59" i="4"/>
  <c r="H58" i="4"/>
  <c r="H56" i="4"/>
  <c r="H55" i="4"/>
  <c r="I55" i="4" s="1"/>
  <c r="H54" i="4"/>
  <c r="H53" i="4"/>
  <c r="I53" i="4" s="1"/>
  <c r="H52" i="4"/>
  <c r="H51" i="4"/>
  <c r="I51" i="4" s="1"/>
  <c r="H50" i="4"/>
  <c r="I50" i="4" s="1"/>
  <c r="H48" i="4"/>
  <c r="H47" i="4"/>
  <c r="H45" i="4"/>
  <c r="I45" i="4" s="1"/>
  <c r="H43" i="4"/>
  <c r="I43" i="4" s="1"/>
  <c r="H41" i="4"/>
  <c r="H40" i="4"/>
  <c r="I40" i="4" s="1"/>
  <c r="H36" i="4"/>
  <c r="I36" i="4" s="1"/>
  <c r="H34" i="4"/>
  <c r="I34" i="4" s="1"/>
  <c r="H33" i="4"/>
  <c r="H31" i="4"/>
  <c r="H30" i="4"/>
  <c r="I30" i="4" s="1"/>
  <c r="H28" i="4"/>
  <c r="I28" i="4" s="1"/>
  <c r="H27" i="4"/>
  <c r="H25" i="4"/>
  <c r="H24" i="4"/>
  <c r="I24" i="4" s="1"/>
  <c r="H22" i="4"/>
  <c r="I22" i="4" s="1"/>
  <c r="H21" i="4"/>
  <c r="H20" i="4"/>
  <c r="H19" i="4"/>
  <c r="I19" i="4" s="1"/>
  <c r="H17" i="4"/>
  <c r="H16" i="4"/>
  <c r="H14" i="4"/>
  <c r="H13" i="4"/>
  <c r="H11" i="4"/>
  <c r="H10" i="4"/>
  <c r="H9" i="4"/>
  <c r="H8" i="4"/>
  <c r="I8" i="4" s="1"/>
  <c r="H7" i="4"/>
  <c r="H6" i="4"/>
  <c r="H5" i="4"/>
  <c r="I5" i="4" s="1"/>
  <c r="I4" i="4"/>
  <c r="H4" i="4"/>
  <c r="I82" i="4"/>
  <c r="I81" i="4"/>
  <c r="I75" i="4"/>
  <c r="I74" i="4"/>
  <c r="I73" i="4"/>
  <c r="I71" i="4"/>
  <c r="I70" i="4"/>
  <c r="I69" i="4"/>
  <c r="I67" i="4"/>
  <c r="I62" i="4"/>
  <c r="I61" i="4"/>
  <c r="I59" i="4"/>
  <c r="I58" i="4"/>
  <c r="I56" i="4"/>
  <c r="I54" i="4"/>
  <c r="I52" i="4"/>
  <c r="I48" i="4"/>
  <c r="I47" i="4"/>
  <c r="I41" i="4"/>
  <c r="I33" i="4"/>
  <c r="I31" i="4"/>
  <c r="I27" i="4"/>
  <c r="I25" i="4"/>
  <c r="I21" i="4"/>
  <c r="I20" i="4"/>
  <c r="I17" i="4"/>
  <c r="I16" i="4"/>
  <c r="I14" i="4"/>
  <c r="I13" i="4"/>
  <c r="I11" i="4"/>
  <c r="I10" i="4"/>
  <c r="I9" i="4"/>
  <c r="I7" i="4"/>
  <c r="I6" i="4"/>
  <c r="I94" i="4" l="1"/>
  <c r="J18" i="2"/>
  <c r="K18" i="2" s="1"/>
  <c r="G94" i="4" l="1"/>
  <c r="H22" i="3" l="1"/>
  <c r="Q62" i="2" l="1"/>
  <c r="J62" i="2"/>
  <c r="K62" i="2" s="1"/>
  <c r="J61" i="2"/>
  <c r="K61" i="2" s="1"/>
  <c r="J60" i="2"/>
  <c r="K60" i="2" s="1"/>
  <c r="J59" i="2"/>
  <c r="K59" i="2" s="1"/>
  <c r="J58" i="2"/>
  <c r="K58" i="2" s="1"/>
  <c r="J57" i="2"/>
  <c r="K57" i="2" s="1"/>
  <c r="J56" i="2"/>
  <c r="K56" i="2" s="1"/>
  <c r="J55" i="2"/>
  <c r="K55" i="2" s="1"/>
  <c r="J54" i="2"/>
  <c r="K54" i="2" s="1"/>
  <c r="J53" i="2"/>
  <c r="K53" i="2" s="1"/>
  <c r="J52" i="2"/>
  <c r="K52" i="2" s="1"/>
  <c r="J51" i="2"/>
  <c r="K51" i="2" s="1"/>
  <c r="J50" i="2"/>
  <c r="K50" i="2" s="1"/>
  <c r="J49" i="2"/>
  <c r="K49" i="2" s="1"/>
  <c r="J48" i="2"/>
  <c r="K48" i="2" s="1"/>
  <c r="J47" i="2"/>
  <c r="K47" i="2" s="1"/>
  <c r="J46" i="2"/>
  <c r="K46" i="2" s="1"/>
  <c r="J45" i="2"/>
  <c r="K45" i="2" s="1"/>
  <c r="J44" i="2"/>
  <c r="K44" i="2" s="1"/>
  <c r="J43" i="2"/>
  <c r="K43" i="2" s="1"/>
  <c r="J42" i="2"/>
  <c r="K42" i="2" s="1"/>
  <c r="J41" i="2"/>
  <c r="K41" i="2" s="1"/>
  <c r="J40" i="2"/>
  <c r="K40" i="2" s="1"/>
  <c r="J39" i="2"/>
  <c r="K39" i="2" s="1"/>
  <c r="J38" i="2"/>
  <c r="K38" i="2" s="1"/>
  <c r="J37" i="2"/>
  <c r="K37" i="2" s="1"/>
  <c r="J36" i="2"/>
  <c r="K36" i="2" s="1"/>
  <c r="J35" i="2"/>
  <c r="K35" i="2" s="1"/>
  <c r="J34" i="2"/>
  <c r="K34" i="2" s="1"/>
  <c r="J33" i="2"/>
  <c r="K33" i="2" s="1"/>
  <c r="J32" i="2"/>
  <c r="K32" i="2" s="1"/>
  <c r="J31" i="2"/>
  <c r="K31" i="2" s="1"/>
  <c r="J30" i="2"/>
  <c r="K30" i="2" s="1"/>
  <c r="J29" i="2"/>
  <c r="K29" i="2" s="1"/>
  <c r="J28" i="2"/>
  <c r="K28" i="2" s="1"/>
  <c r="J27" i="2"/>
  <c r="K27" i="2" s="1"/>
  <c r="J26" i="2"/>
  <c r="K26" i="2" s="1"/>
  <c r="J25" i="2"/>
  <c r="K25" i="2" s="1"/>
  <c r="J24" i="2"/>
  <c r="K24" i="2" s="1"/>
  <c r="J23" i="2"/>
  <c r="K23" i="2" s="1"/>
  <c r="J22" i="2"/>
  <c r="K22" i="2" s="1"/>
  <c r="J21" i="2"/>
  <c r="K21" i="2" s="1"/>
  <c r="J20" i="2"/>
  <c r="K20" i="2" s="1"/>
  <c r="J19" i="2"/>
  <c r="K19" i="2" s="1"/>
  <c r="J17" i="2"/>
  <c r="K17" i="2" s="1"/>
  <c r="J16" i="2"/>
  <c r="K16" i="2" s="1"/>
  <c r="J15" i="2"/>
  <c r="K15" i="2" s="1"/>
  <c r="J14" i="2"/>
  <c r="K14" i="2" s="1"/>
  <c r="J13" i="2"/>
  <c r="K13" i="2" s="1"/>
  <c r="J12" i="2"/>
  <c r="K12" i="2" s="1"/>
  <c r="J11" i="2"/>
  <c r="K11" i="2" s="1"/>
  <c r="J10" i="2"/>
  <c r="K10" i="2" s="1"/>
  <c r="J9" i="2"/>
  <c r="K9" i="2" s="1"/>
  <c r="Q24" i="2"/>
  <c r="Q45" i="2"/>
  <c r="Q42" i="2"/>
  <c r="Q59" i="2"/>
  <c r="Q57" i="2"/>
  <c r="Q52" i="2"/>
  <c r="Q30" i="2"/>
  <c r="Q21" i="2"/>
  <c r="Q16" i="2"/>
  <c r="Q8" i="2"/>
  <c r="J8" i="2" l="1"/>
  <c r="K8" i="2" l="1"/>
  <c r="K67" i="2" s="1"/>
  <c r="K69" i="2" s="1"/>
  <c r="J65" i="2"/>
</calcChain>
</file>

<file path=xl/comments1.xml><?xml version="1.0" encoding="utf-8"?>
<comments xmlns="http://schemas.openxmlformats.org/spreadsheetml/2006/main">
  <authors>
    <author>Autor</author>
  </authors>
  <commentList>
    <comment ref="O8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  <comment ref="O52" authorId="0" shapeId="0">
      <text>
        <r>
          <rPr>
            <b/>
            <sz val="9"/>
            <color indexed="81"/>
            <rFont val="Tahoma"/>
            <family val="2"/>
            <charset val="238"/>
          </rPr>
          <t>Autor:</t>
        </r>
        <r>
          <rPr>
            <sz val="9"/>
            <color indexed="81"/>
            <rFont val="Tahoma"/>
            <family val="2"/>
            <charset val="238"/>
          </rPr>
          <t xml:space="preserve">
2x týdně</t>
        </r>
      </text>
    </comment>
  </commentList>
</comments>
</file>

<file path=xl/sharedStrings.xml><?xml version="1.0" encoding="utf-8"?>
<sst xmlns="http://schemas.openxmlformats.org/spreadsheetml/2006/main" count="294" uniqueCount="112">
  <si>
    <t>Příloha č. 1 - Specifikace úkonů</t>
  </si>
  <si>
    <t>úkon</t>
  </si>
  <si>
    <t>četnost</t>
  </si>
  <si>
    <t>počet MJ</t>
  </si>
  <si>
    <t>prostory</t>
  </si>
  <si>
    <t>mytí podlahových krytin</t>
  </si>
  <si>
    <t>vysypávání odpadkových košů, výměna PE sáčků</t>
  </si>
  <si>
    <t>stírání prachu ze všech předmětů a ploch běžně dosažitelných</t>
  </si>
  <si>
    <t>denně</t>
  </si>
  <si>
    <t>mytí a dezinfekce toaletních mís, splachovadel a pisoárů</t>
  </si>
  <si>
    <t>SOCIÁLNÍ ZAŘÍZENÍ</t>
  </si>
  <si>
    <t>1x týdně</t>
  </si>
  <si>
    <t>čištění skvrn kolem klik u dveří a madel nábytku</t>
  </si>
  <si>
    <t>odstranění otisků a skvrn ze sklel a zrcadel</t>
  </si>
  <si>
    <t>otírání prachu ze všech předmětů, ke kterým je obtížný přístup</t>
  </si>
  <si>
    <t>vysávání koberců</t>
  </si>
  <si>
    <t xml:space="preserve">mytí a dezinfekce zábradlí </t>
  </si>
  <si>
    <t>mytí oken</t>
  </si>
  <si>
    <t>čištění žaluzií</t>
  </si>
  <si>
    <t>čištění radiátorů</t>
  </si>
  <si>
    <t>čištění světel</t>
  </si>
  <si>
    <t>MJ</t>
  </si>
  <si>
    <t>m2</t>
  </si>
  <si>
    <t>místnost</t>
  </si>
  <si>
    <t>ks</t>
  </si>
  <si>
    <t>otření všech klik dveří, madel včetně dezinfekce</t>
  </si>
  <si>
    <t>čištění zrcadel</t>
  </si>
  <si>
    <t xml:space="preserve">mytí umyvadel </t>
  </si>
  <si>
    <t>stírání prachu na telefonech, stolních svítidel, vypínačů</t>
  </si>
  <si>
    <t>ČINNOST</t>
  </si>
  <si>
    <t>čištění koberců (vysávání a následné čištění extrakční metodou)</t>
  </si>
  <si>
    <t>vyklepávání a vysávání rohoží</t>
  </si>
  <si>
    <t>čištění čalouněného sedacího nábytku</t>
  </si>
  <si>
    <t xml:space="preserve">otření omyvatelných ploch sedacího nábytku </t>
  </si>
  <si>
    <t>mytí a dezinfekce obkladů sprch, šaten a WC</t>
  </si>
  <si>
    <t xml:space="preserve">PRANÍ </t>
  </si>
  <si>
    <t>Praní textilních ručníků a utěrek</t>
  </si>
  <si>
    <t>1x měsíčně</t>
  </si>
  <si>
    <t>období</t>
  </si>
  <si>
    <t>četnost 
za rok</t>
  </si>
  <si>
    <t>VÝPOČET ČETNOSTI</t>
  </si>
  <si>
    <t xml:space="preserve">Generální úklid archívu </t>
  </si>
  <si>
    <r>
      <t xml:space="preserve">1x ročně
</t>
    </r>
    <r>
      <rPr>
        <sz val="8"/>
        <rFont val="Calibri"/>
        <family val="2"/>
        <charset val="238"/>
        <scheme val="minor"/>
      </rPr>
      <t>(v rozsahu generálního úklidu)</t>
    </r>
  </si>
  <si>
    <r>
      <t xml:space="preserve">čištění </t>
    </r>
    <r>
      <rPr>
        <sz val="11"/>
        <color rgb="FFFF0000"/>
        <rFont val="Calibri"/>
        <family val="2"/>
        <charset val="238"/>
        <scheme val="minor"/>
      </rPr>
      <t>čalounění</t>
    </r>
    <r>
      <rPr>
        <sz val="11"/>
        <color theme="1"/>
        <rFont val="Calibri"/>
        <family val="2"/>
        <scheme val="minor"/>
      </rPr>
      <t xml:space="preserve"> sedacího nábytku </t>
    </r>
  </si>
  <si>
    <t>CENA ZA ROK</t>
  </si>
  <si>
    <t>CENA ZA MĚSÍC</t>
  </si>
  <si>
    <t>cena MJ 
bez DPH</t>
  </si>
  <si>
    <t>cena za rok
(bez DPH)</t>
  </si>
  <si>
    <t>cena za měsíc
(bez DPH)</t>
  </si>
  <si>
    <t>Uvedené ceny jsou bez DPH</t>
  </si>
  <si>
    <t>NABÍDKOVÁ CENA ZA 48 MĚSÍCŮ (4 ROKY)</t>
  </si>
  <si>
    <r>
      <rPr>
        <b/>
        <sz val="11"/>
        <rFont val="Calibri"/>
        <family val="2"/>
        <charset val="238"/>
        <scheme val="minor"/>
      </rPr>
      <t xml:space="preserve">1 PP </t>
    </r>
    <r>
      <rPr>
        <sz val="11"/>
        <rFont val="Calibri"/>
        <family val="2"/>
        <charset val="238"/>
        <scheme val="minor"/>
      </rPr>
      <t xml:space="preserve">
CHODBY, KANCELÁŘE, SCHODIŠTĚ, MÍSTNOSTI, TECHNICKÉ ZÁZEMÍ</t>
    </r>
  </si>
  <si>
    <t>Období
1.1. - 30.6.</t>
  </si>
  <si>
    <t>Období
1.7.-20.8.</t>
  </si>
  <si>
    <t>Období
21.8.-31.12.</t>
  </si>
  <si>
    <t>mytí a dezinfekce pracovní desky a dřezu v kuchyňkách</t>
  </si>
  <si>
    <t>m</t>
  </si>
  <si>
    <t>počet oken</t>
  </si>
  <si>
    <t>Plastová nebo Eurookna</t>
  </si>
  <si>
    <t>OKNA</t>
  </si>
  <si>
    <t>x</t>
  </si>
  <si>
    <t>Poznámka</t>
  </si>
  <si>
    <t>Celkem</t>
  </si>
  <si>
    <t>rozměr okna
včetně rámu 
v metrech
(š x v)</t>
  </si>
  <si>
    <t>zdvojená
(šroubovaná) 
či špaletová</t>
  </si>
  <si>
    <t>Část 4 – Úklidové služby v prostorech PPP a SPC Havl. Brod</t>
  </si>
  <si>
    <r>
      <t xml:space="preserve">1, </t>
    </r>
    <r>
      <rPr>
        <b/>
        <sz val="11"/>
        <color theme="1"/>
        <rFont val="Calibri"/>
        <family val="2"/>
        <charset val="238"/>
        <scheme val="minor"/>
      </rPr>
      <t>2 a 3 NP</t>
    </r>
    <r>
      <rPr>
        <sz val="11"/>
        <color theme="1"/>
        <rFont val="Calibri"/>
        <family val="2"/>
        <scheme val="minor"/>
      </rPr>
      <t xml:space="preserve">
CHODBY, VÝTAHY, KANCELÁŘE, SCHODIŠTĚ, MÍSTNOSTI, KUCHYŇKY, TECHNICKÉ ZÁZEMÍ</t>
    </r>
  </si>
  <si>
    <t>1,2 a 3 NP</t>
  </si>
  <si>
    <t>schodiště</t>
  </si>
  <si>
    <t>1NP 34</t>
  </si>
  <si>
    <t>2NP 91</t>
  </si>
  <si>
    <t>3NP 21</t>
  </si>
  <si>
    <t>Schodiště</t>
  </si>
  <si>
    <t>rozměry oken viz. příloha</t>
  </si>
  <si>
    <t>stírání, poliček, mýdelníků a madel (madla včetně dezinfekce)</t>
  </si>
  <si>
    <t>doplňování toaletních potřeb dle potřeby - toaletní papír, papírové ručníky, tekuté náplně do mýdelníků, výměna PE sáčků a hygienických sáčků</t>
  </si>
  <si>
    <t>Ks</t>
  </si>
  <si>
    <t>1.08 + 1.09</t>
  </si>
  <si>
    <t>2.02</t>
  </si>
  <si>
    <t>2.05</t>
  </si>
  <si>
    <t>2.06</t>
  </si>
  <si>
    <t>2.07</t>
  </si>
  <si>
    <t>2.08</t>
  </si>
  <si>
    <t>2.09</t>
  </si>
  <si>
    <t>2.10</t>
  </si>
  <si>
    <t>2.11</t>
  </si>
  <si>
    <t>2.12</t>
  </si>
  <si>
    <t>2.14</t>
  </si>
  <si>
    <t>2.16</t>
  </si>
  <si>
    <t>2.18</t>
  </si>
  <si>
    <t>2.19</t>
  </si>
  <si>
    <t>2.20</t>
  </si>
  <si>
    <t>2.23</t>
  </si>
  <si>
    <t>1.02</t>
  </si>
  <si>
    <t>1.03</t>
  </si>
  <si>
    <t>1.04</t>
  </si>
  <si>
    <t>1.05</t>
  </si>
  <si>
    <t>1.07</t>
  </si>
  <si>
    <t>1.11</t>
  </si>
  <si>
    <t>1.16</t>
  </si>
  <si>
    <t xml:space="preserve">Úklidové služby v prostorech PPP a SPC Vysočina </t>
  </si>
  <si>
    <t>Místnost č.</t>
  </si>
  <si>
    <t>střešní</t>
  </si>
  <si>
    <t>Rozměry oken 3NP</t>
  </si>
  <si>
    <t>Schodiště 15</t>
  </si>
  <si>
    <t>čištění a mytí prosklených dveří</t>
  </si>
  <si>
    <t>Celkem m2</t>
  </si>
  <si>
    <t>půlkruhová výseč</t>
  </si>
  <si>
    <t>žaluzie ks</t>
  </si>
  <si>
    <t>Okna</t>
  </si>
  <si>
    <t>Okno - rozměry</t>
  </si>
  <si>
    <t>Celkem všechny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</si>
</sst>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1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87BE62"/>
        <bgColor indexed="64"/>
      </patternFill>
    </fill>
    <fill>
      <patternFill patternType="solid">
        <fgColor rgb="FF6A8ED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6" tint="0.59999389629810485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255">
    <xf numFmtId="0" fontId="0" fillId="0" borderId="0" xfId="0"/>
    <xf numFmtId="0" fontId="8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5" xfId="0" applyBorder="1" applyAlignment="1">
      <alignment wrapText="1"/>
    </xf>
    <xf numFmtId="0" fontId="0" fillId="0" borderId="6" xfId="0" applyBorder="1" applyAlignment="1">
      <alignment horizontal="center" wrapText="1"/>
    </xf>
    <xf numFmtId="0" fontId="0" fillId="0" borderId="6" xfId="0" applyBorder="1" applyAlignment="1">
      <alignment horizontal="center"/>
    </xf>
    <xf numFmtId="0" fontId="0" fillId="0" borderId="8" xfId="0" applyBorder="1" applyAlignment="1">
      <alignment wrapText="1"/>
    </xf>
    <xf numFmtId="0" fontId="0" fillId="0" borderId="9" xfId="0" applyBorder="1" applyAlignment="1">
      <alignment horizontal="center" wrapText="1"/>
    </xf>
    <xf numFmtId="0" fontId="0" fillId="0" borderId="9" xfId="0" applyBorder="1" applyAlignment="1">
      <alignment horizontal="center"/>
    </xf>
    <xf numFmtId="0" fontId="0" fillId="0" borderId="12" xfId="0" applyBorder="1" applyAlignment="1">
      <alignment horizontal="center"/>
    </xf>
    <xf numFmtId="0" fontId="11" fillId="0" borderId="8" xfId="0" applyFont="1" applyBorder="1" applyAlignment="1">
      <alignment wrapText="1"/>
    </xf>
    <xf numFmtId="0" fontId="0" fillId="0" borderId="11" xfId="0" applyBorder="1" applyAlignment="1">
      <alignment wrapText="1"/>
    </xf>
    <xf numFmtId="0" fontId="0" fillId="0" borderId="12" xfId="0" applyBorder="1" applyAlignment="1">
      <alignment horizontal="center" wrapText="1"/>
    </xf>
    <xf numFmtId="0" fontId="0" fillId="0" borderId="15" xfId="0" applyBorder="1" applyAlignment="1">
      <alignment horizontal="center" wrapText="1"/>
    </xf>
    <xf numFmtId="0" fontId="0" fillId="0" borderId="15" xfId="0" applyBorder="1" applyAlignment="1">
      <alignment horizontal="center"/>
    </xf>
    <xf numFmtId="44" fontId="0" fillId="0" borderId="6" xfId="0" applyNumberFormat="1" applyBorder="1" applyAlignment="1">
      <alignment horizontal="center"/>
    </xf>
    <xf numFmtId="44" fontId="0" fillId="0" borderId="7" xfId="0" applyNumberFormat="1" applyBorder="1"/>
    <xf numFmtId="0" fontId="0" fillId="7" borderId="4" xfId="0" applyFill="1" applyBorder="1" applyAlignment="1">
      <alignment wrapText="1"/>
    </xf>
    <xf numFmtId="0" fontId="0" fillId="7" borderId="18" xfId="0" applyFill="1" applyBorder="1" applyAlignment="1">
      <alignment wrapText="1"/>
    </xf>
    <xf numFmtId="0" fontId="0" fillId="7" borderId="18" xfId="0" applyFill="1" applyBorder="1" applyAlignment="1">
      <alignment horizontal="center" wrapText="1"/>
    </xf>
    <xf numFmtId="0" fontId="11" fillId="0" borderId="9" xfId="0" applyFont="1" applyBorder="1" applyAlignment="1">
      <alignment horizontal="center" wrapText="1"/>
    </xf>
    <xf numFmtId="0" fontId="11" fillId="0" borderId="11" xfId="0" applyFont="1" applyBorder="1" applyAlignment="1">
      <alignment wrapText="1"/>
    </xf>
    <xf numFmtId="0" fontId="11" fillId="0" borderId="12" xfId="0" applyFont="1" applyBorder="1" applyAlignment="1">
      <alignment horizontal="center" wrapText="1"/>
    </xf>
    <xf numFmtId="0" fontId="0" fillId="0" borderId="20" xfId="0" applyBorder="1" applyAlignment="1">
      <alignment wrapText="1"/>
    </xf>
    <xf numFmtId="0" fontId="0" fillId="0" borderId="21" xfId="0" applyBorder="1" applyAlignment="1">
      <alignment horizontal="center" wrapText="1"/>
    </xf>
    <xf numFmtId="0" fontId="0" fillId="0" borderId="21" xfId="0" applyBorder="1" applyAlignment="1">
      <alignment horizontal="center"/>
    </xf>
    <xf numFmtId="0" fontId="0" fillId="0" borderId="23" xfId="0" applyBorder="1" applyAlignment="1">
      <alignment horizontal="center" wrapText="1"/>
    </xf>
    <xf numFmtId="0" fontId="0" fillId="0" borderId="23" xfId="0" applyBorder="1" applyAlignment="1">
      <alignment horizontal="center"/>
    </xf>
    <xf numFmtId="0" fontId="11" fillId="0" borderId="14" xfId="0" applyFont="1" applyBorder="1" applyAlignment="1">
      <alignment wrapText="1"/>
    </xf>
    <xf numFmtId="0" fontId="0" fillId="7" borderId="18" xfId="0" applyFill="1" applyBorder="1" applyAlignment="1">
      <alignment horizontal="center"/>
    </xf>
    <xf numFmtId="0" fontId="10" fillId="0" borderId="0" xfId="0" applyFont="1" applyBorder="1" applyAlignment="1">
      <alignment wrapText="1"/>
    </xf>
    <xf numFmtId="0" fontId="0" fillId="9" borderId="18" xfId="0" applyFill="1" applyBorder="1" applyAlignment="1">
      <alignment wrapText="1"/>
    </xf>
    <xf numFmtId="0" fontId="0" fillId="10" borderId="25" xfId="0" applyFill="1" applyBorder="1" applyAlignment="1">
      <alignment horizontal="center" wrapText="1"/>
    </xf>
    <xf numFmtId="0" fontId="6" fillId="0" borderId="14" xfId="0" applyFont="1" applyBorder="1" applyAlignment="1">
      <alignment wrapText="1"/>
    </xf>
    <xf numFmtId="0" fontId="0" fillId="0" borderId="15" xfId="0" applyFill="1" applyBorder="1" applyAlignment="1">
      <alignment horizontal="center"/>
    </xf>
    <xf numFmtId="0" fontId="8" fillId="0" borderId="0" xfId="0" applyFont="1" applyAlignment="1">
      <alignment horizontal="center"/>
    </xf>
    <xf numFmtId="44" fontId="0" fillId="0" borderId="7" xfId="0" applyNumberFormat="1" applyBorder="1" applyAlignment="1">
      <alignment horizontal="center"/>
    </xf>
    <xf numFmtId="44" fontId="0" fillId="0" borderId="0" xfId="0" applyNumberFormat="1" applyAlignment="1">
      <alignment horizontal="center"/>
    </xf>
    <xf numFmtId="44" fontId="0" fillId="0" borderId="9" xfId="0" applyNumberFormat="1" applyBorder="1" applyAlignment="1">
      <alignment horizontal="center"/>
    </xf>
    <xf numFmtId="44" fontId="0" fillId="0" borderId="12" xfId="0" applyNumberFormat="1" applyBorder="1" applyAlignment="1">
      <alignment horizontal="center"/>
    </xf>
    <xf numFmtId="44" fontId="0" fillId="0" borderId="21" xfId="0" applyNumberFormat="1" applyBorder="1" applyAlignment="1">
      <alignment horizontal="center"/>
    </xf>
    <xf numFmtId="44" fontId="0" fillId="0" borderId="15" xfId="0" applyNumberFormat="1" applyBorder="1" applyAlignment="1">
      <alignment horizontal="center"/>
    </xf>
    <xf numFmtId="44" fontId="0" fillId="0" borderId="23" xfId="0" applyNumberFormat="1" applyBorder="1" applyAlignment="1">
      <alignment horizontal="center"/>
    </xf>
    <xf numFmtId="44" fontId="0" fillId="0" borderId="0" xfId="0" applyNumberFormat="1"/>
    <xf numFmtId="44" fontId="0" fillId="0" borderId="10" xfId="0" applyNumberFormat="1" applyBorder="1" applyAlignment="1">
      <alignment horizontal="center"/>
    </xf>
    <xf numFmtId="44" fontId="0" fillId="0" borderId="13" xfId="0" applyNumberFormat="1" applyBorder="1" applyAlignment="1">
      <alignment horizontal="center"/>
    </xf>
    <xf numFmtId="44" fontId="0" fillId="0" borderId="22" xfId="0" applyNumberFormat="1" applyBorder="1" applyAlignment="1">
      <alignment horizontal="center"/>
    </xf>
    <xf numFmtId="44" fontId="0" fillId="0" borderId="16" xfId="0" applyNumberFormat="1" applyBorder="1" applyAlignment="1">
      <alignment horizontal="center"/>
    </xf>
    <xf numFmtId="44" fontId="0" fillId="0" borderId="24" xfId="0" applyNumberForma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0" fillId="0" borderId="1" xfId="0" applyBorder="1"/>
    <xf numFmtId="0" fontId="0" fillId="12" borderId="26" xfId="0" applyFill="1" applyBorder="1" applyAlignment="1">
      <alignment horizontal="center"/>
    </xf>
    <xf numFmtId="0" fontId="0" fillId="12" borderId="27" xfId="0" applyFill="1" applyBorder="1" applyAlignment="1">
      <alignment horizontal="center"/>
    </xf>
    <xf numFmtId="0" fontId="8" fillId="12" borderId="24" xfId="0" applyFont="1" applyFill="1" applyBorder="1" applyAlignment="1">
      <alignment horizontal="center"/>
    </xf>
    <xf numFmtId="0" fontId="8" fillId="12" borderId="28" xfId="0" applyFont="1" applyFill="1" applyBorder="1" applyAlignment="1">
      <alignment horizontal="center"/>
    </xf>
    <xf numFmtId="0" fontId="0" fillId="12" borderId="29" xfId="0" applyFill="1" applyBorder="1" applyAlignment="1">
      <alignment horizontal="center"/>
    </xf>
    <xf numFmtId="0" fontId="0" fillId="12" borderId="30" xfId="0" applyFill="1" applyBorder="1" applyAlignment="1">
      <alignment horizontal="center"/>
    </xf>
    <xf numFmtId="0" fontId="8" fillId="12" borderId="31" xfId="0" applyFont="1" applyFill="1" applyBorder="1" applyAlignment="1">
      <alignment horizontal="center"/>
    </xf>
    <xf numFmtId="0" fontId="0" fillId="12" borderId="32" xfId="0" applyFill="1" applyBorder="1" applyAlignment="1">
      <alignment horizontal="center"/>
    </xf>
    <xf numFmtId="0" fontId="0" fillId="12" borderId="23" xfId="0" applyFill="1" applyBorder="1" applyAlignment="1">
      <alignment horizontal="center"/>
    </xf>
    <xf numFmtId="0" fontId="0" fillId="11" borderId="18" xfId="0" applyFill="1" applyBorder="1" applyAlignment="1">
      <alignment horizontal="center" wrapText="1"/>
    </xf>
    <xf numFmtId="0" fontId="8" fillId="11" borderId="16" xfId="0" applyFont="1" applyFill="1" applyBorder="1" applyAlignment="1">
      <alignment horizontal="center" wrapText="1"/>
    </xf>
    <xf numFmtId="0" fontId="0" fillId="7" borderId="33" xfId="0" applyFill="1" applyBorder="1" applyAlignment="1">
      <alignment horizontal="center"/>
    </xf>
    <xf numFmtId="0" fontId="8" fillId="9" borderId="4" xfId="0" applyFont="1" applyFill="1" applyBorder="1"/>
    <xf numFmtId="0" fontId="0" fillId="12" borderId="14" xfId="0" applyFill="1" applyBorder="1" applyAlignment="1">
      <alignment horizontal="center"/>
    </xf>
    <xf numFmtId="0" fontId="0" fillId="12" borderId="15" xfId="0" applyFill="1" applyBorder="1" applyAlignment="1">
      <alignment horizontal="center"/>
    </xf>
    <xf numFmtId="0" fontId="8" fillId="12" borderId="16" xfId="0" applyFont="1" applyFill="1" applyBorder="1" applyAlignment="1">
      <alignment horizontal="center"/>
    </xf>
    <xf numFmtId="0" fontId="0" fillId="0" borderId="18" xfId="0" applyBorder="1" applyAlignment="1">
      <alignment wrapText="1"/>
    </xf>
    <xf numFmtId="0" fontId="0" fillId="0" borderId="18" xfId="0" applyBorder="1" applyAlignment="1">
      <alignment horizontal="center" wrapText="1"/>
    </xf>
    <xf numFmtId="0" fontId="0" fillId="0" borderId="18" xfId="0" applyBorder="1" applyAlignment="1">
      <alignment horizontal="center"/>
    </xf>
    <xf numFmtId="44" fontId="0" fillId="0" borderId="18" xfId="0" applyNumberFormat="1" applyBorder="1" applyAlignment="1">
      <alignment horizontal="center"/>
    </xf>
    <xf numFmtId="44" fontId="0" fillId="0" borderId="0" xfId="0" applyNumberFormat="1" applyBorder="1"/>
    <xf numFmtId="44" fontId="8" fillId="3" borderId="25" xfId="0" applyNumberFormat="1" applyFont="1" applyFill="1" applyBorder="1"/>
    <xf numFmtId="44" fontId="5" fillId="3" borderId="25" xfId="0" applyNumberFormat="1" applyFont="1" applyFill="1" applyBorder="1" applyAlignment="1">
      <alignment horizontal="center"/>
    </xf>
    <xf numFmtId="44" fontId="0" fillId="7" borderId="18" xfId="0" applyNumberFormat="1" applyFill="1" applyBorder="1" applyAlignment="1">
      <alignment horizontal="center" wrapText="1"/>
    </xf>
    <xf numFmtId="44" fontId="0" fillId="7" borderId="19" xfId="0" applyNumberFormat="1" applyFill="1" applyBorder="1" applyAlignment="1">
      <alignment horizontal="center" wrapText="1"/>
    </xf>
    <xf numFmtId="0" fontId="0" fillId="7" borderId="15" xfId="0" applyFill="1" applyBorder="1" applyAlignment="1">
      <alignment horizontal="center" wrapText="1"/>
    </xf>
    <xf numFmtId="0" fontId="8" fillId="11" borderId="4" xfId="0" applyFont="1" applyFill="1" applyBorder="1" applyAlignment="1">
      <alignment horizontal="center" wrapText="1"/>
    </xf>
    <xf numFmtId="0" fontId="8" fillId="11" borderId="18" xfId="0" applyFont="1" applyFill="1" applyBorder="1" applyAlignment="1">
      <alignment horizontal="center" wrapText="1"/>
    </xf>
    <xf numFmtId="0" fontId="8" fillId="11" borderId="19" xfId="0" applyFont="1" applyFill="1" applyBorder="1" applyAlignment="1">
      <alignment horizontal="center" wrapText="1"/>
    </xf>
    <xf numFmtId="0" fontId="0" fillId="0" borderId="8" xfId="0" applyBorder="1" applyAlignment="1">
      <alignment horizontal="center"/>
    </xf>
    <xf numFmtId="0" fontId="0" fillId="0" borderId="35" xfId="0" applyBorder="1" applyAlignment="1">
      <alignment wrapText="1"/>
    </xf>
    <xf numFmtId="0" fontId="0" fillId="0" borderId="11" xfId="0" applyBorder="1" applyAlignment="1">
      <alignment horizontal="center"/>
    </xf>
    <xf numFmtId="0" fontId="0" fillId="0" borderId="36" xfId="0" applyBorder="1" applyAlignment="1">
      <alignment wrapText="1"/>
    </xf>
    <xf numFmtId="0" fontId="0" fillId="12" borderId="35" xfId="0" applyFill="1" applyBorder="1" applyAlignment="1">
      <alignment horizontal="right"/>
    </xf>
    <xf numFmtId="0" fontId="0" fillId="12" borderId="37" xfId="0" applyFill="1" applyBorder="1" applyAlignment="1">
      <alignment horizontal="center"/>
    </xf>
    <xf numFmtId="0" fontId="0" fillId="12" borderId="8" xfId="0" applyFill="1" applyBorder="1" applyAlignment="1">
      <alignment horizontal="left"/>
    </xf>
    <xf numFmtId="0" fontId="0" fillId="12" borderId="36" xfId="0" applyFill="1" applyBorder="1" applyAlignment="1">
      <alignment horizontal="right"/>
    </xf>
    <xf numFmtId="0" fontId="0" fillId="12" borderId="38" xfId="0" applyFill="1" applyBorder="1" applyAlignment="1">
      <alignment horizontal="center"/>
    </xf>
    <xf numFmtId="0" fontId="0" fillId="12" borderId="11" xfId="0" applyFill="1" applyBorder="1" applyAlignment="1">
      <alignment horizontal="left"/>
    </xf>
    <xf numFmtId="0" fontId="0" fillId="7" borderId="39" xfId="0" applyFill="1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12" borderId="34" xfId="0" applyFill="1" applyBorder="1" applyAlignment="1">
      <alignment horizontal="right"/>
    </xf>
    <xf numFmtId="0" fontId="0" fillId="12" borderId="40" xfId="0" applyFill="1" applyBorder="1" applyAlignment="1">
      <alignment horizontal="center"/>
    </xf>
    <xf numFmtId="0" fontId="0" fillId="12" borderId="5" xfId="0" applyFill="1" applyBorder="1" applyAlignment="1">
      <alignment horizontal="left"/>
    </xf>
    <xf numFmtId="0" fontId="0" fillId="0" borderId="34" xfId="0" applyBorder="1" applyAlignment="1">
      <alignment wrapText="1"/>
    </xf>
    <xf numFmtId="0" fontId="0" fillId="0" borderId="41" xfId="0" applyBorder="1" applyAlignment="1">
      <alignment wrapText="1"/>
    </xf>
    <xf numFmtId="0" fontId="0" fillId="0" borderId="42" xfId="0" applyBorder="1" applyAlignment="1">
      <alignment wrapText="1"/>
    </xf>
    <xf numFmtId="0" fontId="0" fillId="0" borderId="43" xfId="0" applyBorder="1" applyAlignment="1">
      <alignment wrapText="1"/>
    </xf>
    <xf numFmtId="0" fontId="0" fillId="7" borderId="33" xfId="0" applyFill="1" applyBorder="1" applyAlignment="1">
      <alignment horizontal="center" wrapText="1"/>
    </xf>
    <xf numFmtId="0" fontId="0" fillId="0" borderId="34" xfId="0" applyBorder="1" applyAlignment="1">
      <alignment horizontal="center" wrapText="1"/>
    </xf>
    <xf numFmtId="0" fontId="0" fillId="0" borderId="35" xfId="0" applyBorder="1" applyAlignment="1">
      <alignment horizontal="center" wrapText="1"/>
    </xf>
    <xf numFmtId="0" fontId="0" fillId="0" borderId="36" xfId="0" applyBorder="1" applyAlignment="1">
      <alignment horizontal="center" wrapText="1"/>
    </xf>
    <xf numFmtId="0" fontId="0" fillId="13" borderId="6" xfId="0" applyFill="1" applyBorder="1" applyAlignment="1">
      <alignment horizontal="center"/>
    </xf>
    <xf numFmtId="0" fontId="0" fillId="13" borderId="9" xfId="0" applyFill="1" applyBorder="1" applyAlignment="1">
      <alignment horizontal="center"/>
    </xf>
    <xf numFmtId="0" fontId="0" fillId="13" borderId="12" xfId="0" applyFill="1" applyBorder="1" applyAlignment="1">
      <alignment horizontal="center"/>
    </xf>
    <xf numFmtId="0" fontId="0" fillId="13" borderId="21" xfId="0" applyFill="1" applyBorder="1" applyAlignment="1">
      <alignment horizontal="center"/>
    </xf>
    <xf numFmtId="0" fontId="11" fillId="0" borderId="0" xfId="0" applyFont="1" applyBorder="1" applyAlignment="1">
      <alignment wrapText="1"/>
    </xf>
    <xf numFmtId="0" fontId="3" fillId="0" borderId="47" xfId="0" applyFont="1" applyBorder="1" applyAlignment="1">
      <alignment vertical="center" wrapText="1"/>
    </xf>
    <xf numFmtId="0" fontId="3" fillId="14" borderId="47" xfId="0" applyFont="1" applyFill="1" applyBorder="1" applyAlignment="1">
      <alignment vertical="center" wrapText="1"/>
    </xf>
    <xf numFmtId="0" fontId="3" fillId="0" borderId="48" xfId="0" applyFont="1" applyBorder="1" applyAlignment="1">
      <alignment vertical="center" wrapText="1"/>
    </xf>
    <xf numFmtId="0" fontId="3" fillId="0" borderId="45" xfId="0" applyFont="1" applyBorder="1" applyAlignment="1">
      <alignment vertical="center" wrapText="1"/>
    </xf>
    <xf numFmtId="0" fontId="3" fillId="14" borderId="48" xfId="0" applyFont="1" applyFill="1" applyBorder="1" applyAlignment="1">
      <alignment vertical="center" wrapText="1"/>
    </xf>
    <xf numFmtId="0" fontId="3" fillId="15" borderId="48" xfId="0" applyFont="1" applyFill="1" applyBorder="1" applyAlignment="1">
      <alignment vertical="center" wrapText="1"/>
    </xf>
    <xf numFmtId="49" fontId="3" fillId="0" borderId="46" xfId="0" applyNumberFormat="1" applyFont="1" applyBorder="1" applyAlignment="1">
      <alignment vertical="center" wrapText="1"/>
    </xf>
    <xf numFmtId="49" fontId="0" fillId="0" borderId="0" xfId="0" applyNumberFormat="1"/>
    <xf numFmtId="49" fontId="8" fillId="0" borderId="44" xfId="0" applyNumberFormat="1" applyFont="1" applyBorder="1" applyAlignment="1">
      <alignment vertical="center" wrapText="1"/>
    </xf>
    <xf numFmtId="49" fontId="3" fillId="14" borderId="46" xfId="0" applyNumberFormat="1" applyFont="1" applyFill="1" applyBorder="1" applyAlignment="1">
      <alignment vertical="center" wrapText="1"/>
    </xf>
    <xf numFmtId="49" fontId="3" fillId="15" borderId="46" xfId="0" applyNumberFormat="1" applyFont="1" applyFill="1" applyBorder="1" applyAlignment="1">
      <alignment vertical="center" wrapText="1"/>
    </xf>
    <xf numFmtId="49" fontId="2" fillId="0" borderId="46" xfId="0" applyNumberFormat="1" applyFont="1" applyBorder="1" applyAlignment="1">
      <alignment vertical="center" wrapText="1"/>
    </xf>
    <xf numFmtId="49" fontId="2" fillId="15" borderId="46" xfId="0" applyNumberFormat="1" applyFont="1" applyFill="1" applyBorder="1" applyAlignment="1">
      <alignment vertical="center" wrapText="1"/>
    </xf>
    <xf numFmtId="49" fontId="2" fillId="0" borderId="46" xfId="0" applyNumberFormat="1" applyFont="1" applyFill="1" applyBorder="1" applyAlignment="1">
      <alignment vertical="center" wrapText="1"/>
    </xf>
    <xf numFmtId="0" fontId="8" fillId="0" borderId="48" xfId="0" applyFont="1" applyBorder="1" applyAlignment="1">
      <alignment horizontal="center" vertical="center" wrapText="1"/>
    </xf>
    <xf numFmtId="0" fontId="3" fillId="0" borderId="48" xfId="0" applyFont="1" applyBorder="1" applyAlignment="1">
      <alignment horizontal="center" vertical="center" wrapText="1"/>
    </xf>
    <xf numFmtId="0" fontId="3" fillId="14" borderId="48" xfId="0" applyFont="1" applyFill="1" applyBorder="1" applyAlignment="1">
      <alignment horizontal="center" vertical="center" wrapText="1"/>
    </xf>
    <xf numFmtId="0" fontId="3" fillId="15" borderId="48" xfId="0" applyFont="1" applyFill="1" applyBorder="1" applyAlignment="1">
      <alignment horizontal="center" vertical="center" wrapText="1"/>
    </xf>
    <xf numFmtId="0" fontId="11" fillId="7" borderId="39" xfId="0" applyFont="1" applyFill="1" applyBorder="1" applyAlignment="1">
      <alignment horizontal="center" wrapText="1"/>
    </xf>
    <xf numFmtId="0" fontId="18" fillId="0" borderId="0" xfId="0" applyFont="1"/>
    <xf numFmtId="0" fontId="19" fillId="0" borderId="49" xfId="0" applyFont="1" applyBorder="1"/>
    <xf numFmtId="0" fontId="20" fillId="0" borderId="0" xfId="0" applyFont="1"/>
    <xf numFmtId="0" fontId="3" fillId="0" borderId="51" xfId="0" applyFont="1" applyBorder="1" applyAlignment="1">
      <alignment vertical="center" wrapText="1"/>
    </xf>
    <xf numFmtId="0" fontId="3" fillId="14" borderId="51" xfId="0" applyFont="1" applyFill="1" applyBorder="1" applyAlignment="1">
      <alignment vertical="center" wrapText="1"/>
    </xf>
    <xf numFmtId="0" fontId="1" fillId="0" borderId="51" xfId="0" applyFont="1" applyBorder="1" applyAlignment="1">
      <alignment vertical="center" wrapText="1"/>
    </xf>
    <xf numFmtId="0" fontId="1" fillId="0" borderId="48" xfId="0" applyFont="1" applyBorder="1" applyAlignment="1">
      <alignment vertical="center" wrapText="1"/>
    </xf>
    <xf numFmtId="2" fontId="3" fillId="0" borderId="47" xfId="0" applyNumberFormat="1" applyFont="1" applyBorder="1" applyAlignment="1">
      <alignment vertical="center" wrapText="1"/>
    </xf>
    <xf numFmtId="2" fontId="3" fillId="0" borderId="48" xfId="0" applyNumberFormat="1" applyFont="1" applyBorder="1" applyAlignment="1">
      <alignment vertical="center" wrapText="1"/>
    </xf>
    <xf numFmtId="2" fontId="3" fillId="15" borderId="48" xfId="0" applyNumberFormat="1" applyFont="1" applyFill="1" applyBorder="1" applyAlignment="1">
      <alignment vertical="center" wrapText="1"/>
    </xf>
    <xf numFmtId="2" fontId="1" fillId="0" borderId="47" xfId="0" applyNumberFormat="1" applyFont="1" applyBorder="1" applyAlignment="1">
      <alignment vertical="center" wrapText="1"/>
    </xf>
    <xf numFmtId="2" fontId="1" fillId="0" borderId="48" xfId="0" applyNumberFormat="1" applyFont="1" applyBorder="1" applyAlignment="1">
      <alignment vertical="center" wrapText="1"/>
    </xf>
    <xf numFmtId="0" fontId="1" fillId="0" borderId="50" xfId="0" applyFont="1" applyBorder="1" applyAlignment="1">
      <alignment vertical="center" wrapText="1"/>
    </xf>
    <xf numFmtId="2" fontId="1" fillId="0" borderId="45" xfId="0" applyNumberFormat="1" applyFont="1" applyBorder="1" applyAlignment="1">
      <alignment vertical="center" wrapText="1"/>
    </xf>
    <xf numFmtId="2" fontId="3" fillId="0" borderId="52" xfId="0" applyNumberFormat="1" applyFont="1" applyBorder="1" applyAlignment="1">
      <alignment vertical="center" wrapText="1"/>
    </xf>
    <xf numFmtId="0" fontId="3" fillId="0" borderId="52" xfId="0" applyFont="1" applyBorder="1" applyAlignment="1">
      <alignment vertical="center" wrapText="1"/>
    </xf>
    <xf numFmtId="0" fontId="3" fillId="14" borderId="52" xfId="0" applyFont="1" applyFill="1" applyBorder="1" applyAlignment="1">
      <alignment vertical="center" wrapText="1"/>
    </xf>
    <xf numFmtId="2" fontId="3" fillId="0" borderId="45" xfId="0" applyNumberFormat="1" applyFont="1" applyBorder="1" applyAlignment="1">
      <alignment vertical="center" wrapText="1"/>
    </xf>
    <xf numFmtId="0" fontId="3" fillId="14" borderId="50" xfId="0" applyFont="1" applyFill="1" applyBorder="1" applyAlignment="1">
      <alignment vertical="center" wrapText="1"/>
    </xf>
    <xf numFmtId="0" fontId="3" fillId="14" borderId="45" xfId="0" applyFont="1" applyFill="1" applyBorder="1" applyAlignment="1">
      <alignment vertical="center" wrapText="1"/>
    </xf>
    <xf numFmtId="0" fontId="1" fillId="15" borderId="50" xfId="0" applyFont="1" applyFill="1" applyBorder="1" applyAlignment="1">
      <alignment vertical="center" wrapText="1"/>
    </xf>
    <xf numFmtId="0" fontId="3" fillId="15" borderId="45" xfId="0" applyFont="1" applyFill="1" applyBorder="1" applyAlignment="1">
      <alignment vertical="center" wrapText="1"/>
    </xf>
    <xf numFmtId="2" fontId="3" fillId="15" borderId="45" xfId="0" applyNumberFormat="1" applyFont="1" applyFill="1" applyBorder="1" applyAlignment="1">
      <alignment vertical="center" wrapText="1"/>
    </xf>
    <xf numFmtId="0" fontId="1" fillId="0" borderId="45" xfId="0" applyFont="1" applyBorder="1" applyAlignment="1">
      <alignment vertical="center" wrapText="1"/>
    </xf>
    <xf numFmtId="2" fontId="3" fillId="0" borderId="48" xfId="0" applyNumberFormat="1" applyFont="1" applyBorder="1" applyAlignment="1">
      <alignment horizontal="center" vertical="center" wrapText="1"/>
    </xf>
    <xf numFmtId="2" fontId="3" fillId="14" borderId="48" xfId="0" applyNumberFormat="1" applyFont="1" applyFill="1" applyBorder="1" applyAlignment="1">
      <alignment horizontal="center" vertical="center" wrapText="1"/>
    </xf>
    <xf numFmtId="49" fontId="1" fillId="0" borderId="46" xfId="0" applyNumberFormat="1" applyFont="1" applyFill="1" applyBorder="1" applyAlignment="1">
      <alignment vertical="center" wrapText="1"/>
    </xf>
    <xf numFmtId="49" fontId="8" fillId="16" borderId="48" xfId="0" applyNumberFormat="1" applyFont="1" applyFill="1" applyBorder="1"/>
    <xf numFmtId="0" fontId="8" fillId="16" borderId="50" xfId="0" applyFont="1" applyFill="1" applyBorder="1"/>
    <xf numFmtId="0" fontId="8" fillId="16" borderId="50" xfId="0" applyFont="1" applyFill="1" applyBorder="1" applyAlignment="1">
      <alignment horizontal="center"/>
    </xf>
    <xf numFmtId="0" fontId="8" fillId="16" borderId="44" xfId="0" applyFont="1" applyFill="1" applyBorder="1" applyAlignment="1">
      <alignment horizontal="center"/>
    </xf>
    <xf numFmtId="2" fontId="8" fillId="16" borderId="44" xfId="0" applyNumberFormat="1" applyFont="1" applyFill="1" applyBorder="1" applyAlignment="1">
      <alignment horizontal="center"/>
    </xf>
    <xf numFmtId="0" fontId="8" fillId="0" borderId="44" xfId="0" applyFont="1" applyBorder="1" applyAlignment="1">
      <alignment horizontal="center" vertical="center" wrapText="1"/>
    </xf>
    <xf numFmtId="0" fontId="3" fillId="0" borderId="44" xfId="0" applyFont="1" applyBorder="1" applyAlignment="1">
      <alignment horizontal="center" vertical="center" wrapText="1"/>
    </xf>
    <xf numFmtId="0" fontId="3" fillId="14" borderId="44" xfId="0" applyFont="1" applyFill="1" applyBorder="1" applyAlignment="1">
      <alignment horizontal="center" vertical="center" wrapText="1"/>
    </xf>
    <xf numFmtId="0" fontId="3" fillId="15" borderId="44" xfId="0" applyFont="1" applyFill="1" applyBorder="1" applyAlignment="1">
      <alignment horizontal="center" vertical="center" wrapText="1"/>
    </xf>
    <xf numFmtId="0" fontId="8" fillId="16" borderId="45" xfId="0" applyFont="1" applyFill="1" applyBorder="1" applyAlignment="1">
      <alignment horizontal="center"/>
    </xf>
    <xf numFmtId="0" fontId="20" fillId="0" borderId="0" xfId="0" applyFont="1" applyAlignment="1">
      <alignment horizontal="center"/>
    </xf>
    <xf numFmtId="0" fontId="0" fillId="0" borderId="44" xfId="0" applyBorder="1" applyAlignment="1">
      <alignment horizontal="center"/>
    </xf>
    <xf numFmtId="0" fontId="0" fillId="0" borderId="0" xfId="0" applyBorder="1"/>
    <xf numFmtId="0" fontId="20" fillId="0" borderId="0" xfId="0" applyFont="1" applyBorder="1"/>
    <xf numFmtId="0" fontId="20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20" fillId="0" borderId="44" xfId="0" applyFont="1" applyBorder="1" applyAlignment="1">
      <alignment horizontal="center"/>
    </xf>
    <xf numFmtId="2" fontId="20" fillId="0" borderId="44" xfId="0" applyNumberFormat="1" applyFont="1" applyBorder="1" applyAlignment="1">
      <alignment horizontal="center"/>
    </xf>
    <xf numFmtId="0" fontId="0" fillId="0" borderId="6" xfId="0" applyFill="1" applyBorder="1" applyAlignment="1">
      <alignment horizontal="center"/>
    </xf>
    <xf numFmtId="0" fontId="0" fillId="0" borderId="9" xfId="0" applyFill="1" applyBorder="1" applyAlignment="1">
      <alignment horizontal="center"/>
    </xf>
    <xf numFmtId="0" fontId="0" fillId="0" borderId="12" xfId="0" applyFill="1" applyBorder="1" applyAlignment="1">
      <alignment horizontal="center"/>
    </xf>
    <xf numFmtId="0" fontId="0" fillId="0" borderId="21" xfId="0" applyFill="1" applyBorder="1" applyAlignment="1">
      <alignment horizontal="center"/>
    </xf>
    <xf numFmtId="0" fontId="0" fillId="0" borderId="23" xfId="0" applyFill="1" applyBorder="1" applyAlignment="1">
      <alignment horizontal="center"/>
    </xf>
    <xf numFmtId="0" fontId="8" fillId="7" borderId="18" xfId="0" applyFont="1" applyFill="1" applyBorder="1" applyAlignment="1">
      <alignment horizontal="center" wrapText="1"/>
    </xf>
    <xf numFmtId="0" fontId="0" fillId="12" borderId="32" xfId="0" applyFill="1" applyBorder="1" applyAlignment="1">
      <alignment horizontal="center" vertical="center"/>
    </xf>
    <xf numFmtId="0" fontId="0" fillId="12" borderId="26" xfId="0" applyFill="1" applyBorder="1" applyAlignment="1">
      <alignment horizontal="center" vertical="center"/>
    </xf>
    <xf numFmtId="0" fontId="0" fillId="12" borderId="29" xfId="0" applyFill="1" applyBorder="1" applyAlignment="1">
      <alignment horizontal="center" vertical="center"/>
    </xf>
    <xf numFmtId="0" fontId="0" fillId="12" borderId="23" xfId="0" applyFill="1" applyBorder="1" applyAlignment="1">
      <alignment horizontal="center" vertical="center"/>
    </xf>
    <xf numFmtId="0" fontId="0" fillId="12" borderId="27" xfId="0" applyFill="1" applyBorder="1" applyAlignment="1">
      <alignment horizontal="center" vertical="center"/>
    </xf>
    <xf numFmtId="0" fontId="0" fillId="12" borderId="30" xfId="0" applyFill="1" applyBorder="1" applyAlignment="1">
      <alignment horizontal="center" vertical="center"/>
    </xf>
    <xf numFmtId="0" fontId="8" fillId="12" borderId="24" xfId="0" applyFont="1" applyFill="1" applyBorder="1" applyAlignment="1">
      <alignment horizontal="center" vertical="center"/>
    </xf>
    <xf numFmtId="0" fontId="8" fillId="12" borderId="28" xfId="0" applyFont="1" applyFill="1" applyBorder="1" applyAlignment="1">
      <alignment horizontal="center" vertical="center"/>
    </xf>
    <xf numFmtId="0" fontId="8" fillId="12" borderId="3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 textRotation="90"/>
    </xf>
    <xf numFmtId="0" fontId="0" fillId="6" borderId="2" xfId="0" applyFill="1" applyBorder="1" applyAlignment="1">
      <alignment horizontal="center" vertical="center" textRotation="90"/>
    </xf>
    <xf numFmtId="0" fontId="0" fillId="6" borderId="3" xfId="0" applyFill="1" applyBorder="1" applyAlignment="1">
      <alignment horizontal="center" vertical="center" textRotation="90"/>
    </xf>
    <xf numFmtId="0" fontId="0" fillId="3" borderId="4" xfId="0" applyFill="1" applyBorder="1" applyAlignment="1">
      <alignment horizontal="left" wrapText="1"/>
    </xf>
    <xf numFmtId="0" fontId="0" fillId="3" borderId="18" xfId="0" applyFill="1" applyBorder="1" applyAlignment="1">
      <alignment horizontal="left" wrapText="1"/>
    </xf>
    <xf numFmtId="0" fontId="8" fillId="3" borderId="4" xfId="0" applyFont="1" applyFill="1" applyBorder="1" applyAlignment="1">
      <alignment horizontal="center" wrapText="1"/>
    </xf>
    <xf numFmtId="0" fontId="8" fillId="3" borderId="18" xfId="0" applyFont="1" applyFill="1" applyBorder="1" applyAlignment="1">
      <alignment horizontal="center" wrapText="1"/>
    </xf>
    <xf numFmtId="0" fontId="17" fillId="0" borderId="17" xfId="0" applyFont="1" applyBorder="1" applyAlignment="1">
      <alignment horizontal="center" wrapText="1"/>
    </xf>
    <xf numFmtId="0" fontId="0" fillId="2" borderId="1" xfId="0" applyFill="1" applyBorder="1" applyAlignment="1">
      <alignment horizontal="center" vertical="center" textRotation="90"/>
    </xf>
    <xf numFmtId="0" fontId="0" fillId="2" borderId="2" xfId="0" applyFill="1" applyBorder="1" applyAlignment="1">
      <alignment horizontal="center" vertical="center" textRotation="90"/>
    </xf>
    <xf numFmtId="0" fontId="0" fillId="2" borderId="3" xfId="0" applyFill="1" applyBorder="1" applyAlignment="1">
      <alignment horizontal="center" vertical="center" textRotation="90"/>
    </xf>
    <xf numFmtId="0" fontId="0" fillId="5" borderId="1" xfId="0" applyFill="1" applyBorder="1" applyAlignment="1">
      <alignment horizontal="center" vertical="center" textRotation="90"/>
    </xf>
    <xf numFmtId="0" fontId="0" fillId="5" borderId="2" xfId="0" applyFill="1" applyBorder="1" applyAlignment="1">
      <alignment horizontal="center" vertical="center" textRotation="90"/>
    </xf>
    <xf numFmtId="0" fontId="0" fillId="5" borderId="3" xfId="0" applyFill="1" applyBorder="1" applyAlignment="1">
      <alignment horizontal="center" vertical="center" textRotation="90"/>
    </xf>
    <xf numFmtId="0" fontId="0" fillId="9" borderId="1" xfId="0" applyFill="1" applyBorder="1" applyAlignment="1">
      <alignment horizontal="center" vertical="center" textRotation="90"/>
    </xf>
    <xf numFmtId="0" fontId="0" fillId="9" borderId="2" xfId="0" applyFill="1" applyBorder="1" applyAlignment="1">
      <alignment horizontal="center" vertical="center" textRotation="90"/>
    </xf>
    <xf numFmtId="0" fontId="0" fillId="9" borderId="3" xfId="0" applyFill="1" applyBorder="1" applyAlignment="1">
      <alignment horizontal="center" vertical="center" textRotation="90"/>
    </xf>
    <xf numFmtId="0" fontId="0" fillId="11" borderId="4" xfId="0" applyFill="1" applyBorder="1" applyAlignment="1">
      <alignment horizontal="center"/>
    </xf>
    <xf numFmtId="0" fontId="0" fillId="11" borderId="18" xfId="0" applyFill="1" applyBorder="1" applyAlignment="1">
      <alignment horizontal="center"/>
    </xf>
    <xf numFmtId="0" fontId="0" fillId="11" borderId="19" xfId="0" applyFill="1" applyBorder="1" applyAlignment="1">
      <alignment horizontal="center"/>
    </xf>
    <xf numFmtId="0" fontId="0" fillId="5" borderId="1" xfId="0" applyFill="1" applyBorder="1" applyAlignment="1">
      <alignment horizontal="center" vertical="center" textRotation="90" wrapText="1"/>
    </xf>
    <xf numFmtId="0" fontId="0" fillId="5" borderId="3" xfId="0" applyFill="1" applyBorder="1" applyAlignment="1">
      <alignment horizontal="center" vertical="center" textRotation="90" wrapText="1"/>
    </xf>
    <xf numFmtId="0" fontId="8" fillId="11" borderId="4" xfId="0" applyFont="1" applyFill="1" applyBorder="1" applyAlignment="1">
      <alignment horizontal="center" wrapText="1"/>
    </xf>
    <xf numFmtId="0" fontId="8" fillId="11" borderId="18" xfId="0" applyFont="1" applyFill="1" applyBorder="1" applyAlignment="1">
      <alignment horizontal="center" wrapText="1"/>
    </xf>
    <xf numFmtId="0" fontId="8" fillId="11" borderId="19" xfId="0" applyFont="1" applyFill="1" applyBorder="1" applyAlignment="1">
      <alignment horizontal="center" wrapText="1"/>
    </xf>
    <xf numFmtId="0" fontId="4" fillId="3" borderId="1" xfId="0" applyFont="1" applyFill="1" applyBorder="1" applyAlignment="1">
      <alignment horizontal="center" vertical="center" textRotation="90" wrapText="1"/>
    </xf>
    <xf numFmtId="0" fontId="0" fillId="3" borderId="2" xfId="0" applyFill="1" applyBorder="1" applyAlignment="1">
      <alignment horizontal="center" vertical="center" textRotation="90" wrapText="1"/>
    </xf>
    <xf numFmtId="0" fontId="0" fillId="3" borderId="3" xfId="0" applyFill="1" applyBorder="1" applyAlignment="1">
      <alignment horizontal="center" vertical="center" textRotation="90" wrapText="1"/>
    </xf>
    <xf numFmtId="0" fontId="0" fillId="2" borderId="1" xfId="0" applyFill="1" applyBorder="1" applyAlignment="1">
      <alignment horizontal="center" vertical="center" textRotation="90" wrapText="1"/>
    </xf>
    <xf numFmtId="0" fontId="0" fillId="2" borderId="2" xfId="0" applyFill="1" applyBorder="1" applyAlignment="1">
      <alignment horizontal="center" vertical="center" textRotation="90" wrapText="1"/>
    </xf>
    <xf numFmtId="0" fontId="0" fillId="2" borderId="3" xfId="0" applyFill="1" applyBorder="1" applyAlignment="1">
      <alignment horizontal="center" vertical="center" textRotation="90" wrapText="1"/>
    </xf>
    <xf numFmtId="0" fontId="0" fillId="5" borderId="2" xfId="0" applyFill="1" applyBorder="1" applyAlignment="1">
      <alignment horizontal="center" vertical="center" textRotation="90" wrapText="1"/>
    </xf>
    <xf numFmtId="0" fontId="14" fillId="9" borderId="2" xfId="0" applyFont="1" applyFill="1" applyBorder="1" applyAlignment="1">
      <alignment horizontal="center" vertical="center" textRotation="90" wrapText="1"/>
    </xf>
    <xf numFmtId="0" fontId="0" fillId="9" borderId="2" xfId="0" applyFill="1" applyBorder="1" applyAlignment="1">
      <alignment horizontal="center" vertical="center" textRotation="90" wrapText="1"/>
    </xf>
    <xf numFmtId="0" fontId="0" fillId="9" borderId="3" xfId="0" applyFill="1" applyBorder="1" applyAlignment="1">
      <alignment horizontal="center" vertical="center" textRotation="90" wrapText="1"/>
    </xf>
    <xf numFmtId="0" fontId="0" fillId="8" borderId="1" xfId="0" applyFill="1" applyBorder="1" applyAlignment="1">
      <alignment horizontal="center" vertical="center" textRotation="90" wrapText="1"/>
    </xf>
    <xf numFmtId="0" fontId="0" fillId="8" borderId="2" xfId="0" applyFill="1" applyBorder="1" applyAlignment="1">
      <alignment horizontal="center" vertical="center" textRotation="90" wrapText="1"/>
    </xf>
    <xf numFmtId="0" fontId="0" fillId="8" borderId="3" xfId="0" applyFill="1" applyBorder="1" applyAlignment="1">
      <alignment horizontal="center" vertical="center" textRotation="90" wrapText="1"/>
    </xf>
    <xf numFmtId="0" fontId="14" fillId="6" borderId="1" xfId="0" applyFont="1" applyFill="1" applyBorder="1" applyAlignment="1">
      <alignment horizontal="center" vertical="center" textRotation="90" wrapText="1"/>
    </xf>
    <xf numFmtId="0" fontId="14" fillId="6" borderId="2" xfId="0" applyFont="1" applyFill="1" applyBorder="1" applyAlignment="1">
      <alignment horizontal="center" vertical="center" textRotation="90" wrapText="1"/>
    </xf>
    <xf numFmtId="0" fontId="14" fillId="6" borderId="3" xfId="0" applyFont="1" applyFill="1" applyBorder="1" applyAlignment="1">
      <alignment horizontal="center" vertical="center" textRotation="90" wrapText="1"/>
    </xf>
    <xf numFmtId="0" fontId="0" fillId="6" borderId="1" xfId="0" applyFill="1" applyBorder="1" applyAlignment="1">
      <alignment horizontal="center" vertical="center" textRotation="90" wrapText="1"/>
    </xf>
    <xf numFmtId="0" fontId="0" fillId="6" borderId="2" xfId="0" applyFill="1" applyBorder="1" applyAlignment="1">
      <alignment horizontal="center" vertical="center" textRotation="90" wrapText="1"/>
    </xf>
    <xf numFmtId="0" fontId="0" fillId="6" borderId="3" xfId="0" applyFill="1" applyBorder="1" applyAlignment="1">
      <alignment horizontal="center" vertical="center" textRotation="90" wrapText="1"/>
    </xf>
    <xf numFmtId="0" fontId="14" fillId="4" borderId="1" xfId="0" applyFont="1" applyFill="1" applyBorder="1" applyAlignment="1">
      <alignment horizontal="center" vertical="center" textRotation="90" wrapText="1"/>
    </xf>
    <xf numFmtId="0" fontId="14" fillId="4" borderId="2" xfId="0" applyFont="1" applyFill="1" applyBorder="1" applyAlignment="1">
      <alignment horizontal="center" vertical="center" textRotation="90" wrapText="1"/>
    </xf>
    <xf numFmtId="0" fontId="14" fillId="4" borderId="3" xfId="0" applyFont="1" applyFill="1" applyBorder="1" applyAlignment="1">
      <alignment horizontal="center" vertical="center" textRotation="90" wrapText="1"/>
    </xf>
    <xf numFmtId="0" fontId="7" fillId="9" borderId="2" xfId="0" applyFont="1" applyFill="1" applyBorder="1" applyAlignment="1">
      <alignment horizontal="center" vertical="center" textRotation="90" wrapText="1"/>
    </xf>
    <xf numFmtId="0" fontId="0" fillId="7" borderId="15" xfId="0" applyFill="1" applyBorder="1" applyAlignment="1">
      <alignment horizontal="center" wrapText="1"/>
    </xf>
    <xf numFmtId="0" fontId="8" fillId="7" borderId="1" xfId="0" applyFont="1" applyFill="1" applyBorder="1" applyAlignment="1">
      <alignment horizontal="center" vertical="center" textRotation="90"/>
    </xf>
    <xf numFmtId="0" fontId="8" fillId="7" borderId="2" xfId="0" applyFont="1" applyFill="1" applyBorder="1" applyAlignment="1">
      <alignment horizontal="center" vertical="center" textRotation="90"/>
    </xf>
    <xf numFmtId="0" fontId="8" fillId="7" borderId="3" xfId="0" applyFont="1" applyFill="1" applyBorder="1" applyAlignment="1">
      <alignment horizontal="center" vertical="center" textRotation="90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 wrapText="1"/>
    </xf>
    <xf numFmtId="0" fontId="8" fillId="0" borderId="45" xfId="0" applyFont="1" applyBorder="1" applyAlignment="1">
      <alignment horizontal="center" vertical="center" wrapText="1"/>
    </xf>
    <xf numFmtId="0" fontId="20" fillId="0" borderId="53" xfId="0" applyFont="1" applyBorder="1" applyAlignment="1">
      <alignment horizontal="center" vertical="center" textRotation="90"/>
    </xf>
    <xf numFmtId="0" fontId="20" fillId="0" borderId="54" xfId="0" applyFont="1" applyBorder="1" applyAlignment="1">
      <alignment horizontal="center" vertical="center" textRotation="90"/>
    </xf>
    <xf numFmtId="0" fontId="20" fillId="0" borderId="46" xfId="0" applyFont="1" applyBorder="1" applyAlignment="1">
      <alignment horizontal="center" vertical="center" textRotation="90"/>
    </xf>
    <xf numFmtId="0" fontId="0" fillId="17" borderId="9" xfId="0" applyFill="1" applyBorder="1" applyAlignment="1">
      <alignment horizontal="center"/>
    </xf>
    <xf numFmtId="0" fontId="0" fillId="17" borderId="12" xfId="0" applyFill="1" applyBorder="1" applyAlignment="1">
      <alignment horizontal="center"/>
    </xf>
    <xf numFmtId="0" fontId="0" fillId="17" borderId="15" xfId="0" applyFill="1" applyBorder="1" applyAlignment="1">
      <alignment horizontal="center"/>
    </xf>
    <xf numFmtId="0" fontId="0" fillId="11" borderId="48" xfId="0" applyFill="1" applyBorder="1"/>
    <xf numFmtId="0" fontId="8" fillId="11" borderId="50" xfId="0" applyFont="1" applyFill="1" applyBorder="1" applyAlignment="1">
      <alignment horizontal="center"/>
    </xf>
    <xf numFmtId="0" fontId="0" fillId="11" borderId="50" xfId="0" applyFill="1" applyBorder="1" applyAlignment="1">
      <alignment horizontal="center"/>
    </xf>
    <xf numFmtId="0" fontId="8" fillId="11" borderId="45" xfId="0" applyFont="1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87BE62"/>
      <color rgb="FF6A8ED0"/>
      <color rgb="FF99CC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Q69"/>
  <sheetViews>
    <sheetView tabSelected="1" zoomScale="110" zoomScaleNormal="110" workbookViewId="0">
      <pane ySplit="7" topLeftCell="A8" activePane="bottomLeft" state="frozen"/>
      <selection pane="bottomLeft" activeCell="I55" sqref="I55"/>
    </sheetView>
  </sheetViews>
  <sheetFormatPr defaultRowHeight="14.4" x14ac:dyDescent="0.3"/>
  <cols>
    <col min="3" max="3" width="10.44140625" style="3" customWidth="1"/>
    <col min="4" max="4" width="11.6640625" style="3" customWidth="1"/>
    <col min="5" max="5" width="52.33203125" style="3" customWidth="1"/>
    <col min="6" max="6" width="10.5546875" style="4" customWidth="1"/>
    <col min="7" max="7" width="11.44140625" style="2" customWidth="1"/>
    <col min="8" max="8" width="8.88671875" style="2"/>
    <col min="9" max="9" width="11.109375" style="2" customWidth="1"/>
    <col min="10" max="10" width="16.33203125" style="39" customWidth="1"/>
    <col min="11" max="11" width="13.5546875" style="45" customWidth="1"/>
    <col min="13" max="13" width="11.5546875" bestFit="1" customWidth="1"/>
    <col min="14" max="14" width="10" style="2" customWidth="1"/>
    <col min="15" max="15" width="8.88671875" style="2"/>
    <col min="16" max="16" width="10.5546875" style="2" customWidth="1"/>
    <col min="17" max="17" width="8.88671875" style="37"/>
  </cols>
  <sheetData>
    <row r="1" spans="1:17" x14ac:dyDescent="0.3">
      <c r="A1" s="1" t="s">
        <v>100</v>
      </c>
    </row>
    <row r="2" spans="1:17" x14ac:dyDescent="0.3">
      <c r="A2" t="s">
        <v>0</v>
      </c>
    </row>
    <row r="4" spans="1:17" x14ac:dyDescent="0.3">
      <c r="A4" t="s">
        <v>65</v>
      </c>
    </row>
    <row r="6" spans="1:17" x14ac:dyDescent="0.3">
      <c r="C6" s="212" t="s">
        <v>29</v>
      </c>
      <c r="D6" s="213"/>
      <c r="E6" s="213"/>
      <c r="F6" s="213"/>
      <c r="G6" s="213"/>
      <c r="H6" s="213"/>
      <c r="I6" s="213"/>
      <c r="J6" s="213"/>
      <c r="K6" s="214"/>
      <c r="M6" s="207" t="s">
        <v>40</v>
      </c>
      <c r="N6" s="208"/>
      <c r="O6" s="208"/>
      <c r="P6" s="208"/>
      <c r="Q6" s="209"/>
    </row>
    <row r="7" spans="1:17" ht="32.4" customHeight="1" x14ac:dyDescent="0.3">
      <c r="C7" s="19" t="s">
        <v>4</v>
      </c>
      <c r="D7" s="20" t="s">
        <v>2</v>
      </c>
      <c r="E7" s="20" t="s">
        <v>1</v>
      </c>
      <c r="F7" s="21" t="s">
        <v>21</v>
      </c>
      <c r="G7" s="31" t="s">
        <v>3</v>
      </c>
      <c r="H7" s="180" t="s">
        <v>46</v>
      </c>
      <c r="I7" s="63" t="s">
        <v>39</v>
      </c>
      <c r="J7" s="77" t="s">
        <v>47</v>
      </c>
      <c r="K7" s="78" t="s">
        <v>48</v>
      </c>
      <c r="L7" s="51"/>
      <c r="M7" s="65" t="s">
        <v>38</v>
      </c>
      <c r="N7" s="79" t="s">
        <v>52</v>
      </c>
      <c r="O7" s="79" t="s">
        <v>53</v>
      </c>
      <c r="P7" s="79" t="s">
        <v>54</v>
      </c>
      <c r="Q7" s="64" t="s">
        <v>39</v>
      </c>
    </row>
    <row r="8" spans="1:17" ht="14.4" customHeight="1" x14ac:dyDescent="0.3">
      <c r="C8" s="215" t="s">
        <v>66</v>
      </c>
      <c r="D8" s="218" t="s">
        <v>8</v>
      </c>
      <c r="E8" s="5" t="s">
        <v>5</v>
      </c>
      <c r="F8" s="6" t="s">
        <v>22</v>
      </c>
      <c r="G8" s="175">
        <v>661.5</v>
      </c>
      <c r="H8" s="7"/>
      <c r="I8" s="7">
        <v>231</v>
      </c>
      <c r="J8" s="17">
        <f>SUM(G8*H8*I8)</f>
        <v>0</v>
      </c>
      <c r="K8" s="18">
        <f>SUM(J8/12)</f>
        <v>0</v>
      </c>
      <c r="L8" s="51"/>
      <c r="M8" s="198" t="s">
        <v>2</v>
      </c>
      <c r="N8" s="181">
        <v>126</v>
      </c>
      <c r="O8" s="184">
        <v>14</v>
      </c>
      <c r="P8" s="184">
        <v>91</v>
      </c>
      <c r="Q8" s="187">
        <f>SUM(N8:P8)</f>
        <v>231</v>
      </c>
    </row>
    <row r="9" spans="1:17" x14ac:dyDescent="0.3">
      <c r="C9" s="216"/>
      <c r="D9" s="219"/>
      <c r="E9" s="8" t="s">
        <v>68</v>
      </c>
      <c r="F9" s="9" t="s">
        <v>22</v>
      </c>
      <c r="G9" s="176">
        <v>50.9</v>
      </c>
      <c r="H9" s="10"/>
      <c r="I9" s="10">
        <v>231</v>
      </c>
      <c r="J9" s="40">
        <f t="shared" ref="J9:J62" si="0">SUM(G9*H9*I9)</f>
        <v>0</v>
      </c>
      <c r="K9" s="46">
        <f t="shared" ref="K9:K62" si="1">SUM(J9/12)</f>
        <v>0</v>
      </c>
      <c r="L9" s="51"/>
      <c r="M9" s="199"/>
      <c r="N9" s="182"/>
      <c r="O9" s="185"/>
      <c r="P9" s="185"/>
      <c r="Q9" s="188"/>
    </row>
    <row r="10" spans="1:17" x14ac:dyDescent="0.3">
      <c r="C10" s="216"/>
      <c r="D10" s="219"/>
      <c r="E10" s="8" t="s">
        <v>6</v>
      </c>
      <c r="F10" s="9" t="s">
        <v>24</v>
      </c>
      <c r="G10" s="176">
        <v>20</v>
      </c>
      <c r="H10" s="10"/>
      <c r="I10" s="10">
        <v>231</v>
      </c>
      <c r="J10" s="40">
        <f t="shared" si="0"/>
        <v>0</v>
      </c>
      <c r="K10" s="46">
        <f t="shared" si="1"/>
        <v>0</v>
      </c>
      <c r="L10" s="51"/>
      <c r="M10" s="199"/>
      <c r="N10" s="182"/>
      <c r="O10" s="185"/>
      <c r="P10" s="185"/>
      <c r="Q10" s="188"/>
    </row>
    <row r="11" spans="1:17" ht="15.6" customHeight="1" x14ac:dyDescent="0.3">
      <c r="C11" s="216"/>
      <c r="D11" s="219"/>
      <c r="E11" s="110" t="s">
        <v>55</v>
      </c>
      <c r="F11" s="9" t="s">
        <v>23</v>
      </c>
      <c r="G11" s="176">
        <v>3</v>
      </c>
      <c r="H11" s="10"/>
      <c r="I11" s="10">
        <v>231</v>
      </c>
      <c r="J11" s="40">
        <f t="shared" si="0"/>
        <v>0</v>
      </c>
      <c r="K11" s="46">
        <f t="shared" si="1"/>
        <v>0</v>
      </c>
      <c r="L11" s="51"/>
      <c r="M11" s="199"/>
      <c r="N11" s="182"/>
      <c r="O11" s="185"/>
      <c r="P11" s="185"/>
      <c r="Q11" s="188"/>
    </row>
    <row r="12" spans="1:17" x14ac:dyDescent="0.3">
      <c r="C12" s="216"/>
      <c r="D12" s="219"/>
      <c r="E12" s="8" t="s">
        <v>28</v>
      </c>
      <c r="F12" s="9" t="s">
        <v>23</v>
      </c>
      <c r="G12" s="176">
        <v>21</v>
      </c>
      <c r="H12" s="10"/>
      <c r="I12" s="10">
        <v>231</v>
      </c>
      <c r="J12" s="40">
        <f t="shared" si="0"/>
        <v>0</v>
      </c>
      <c r="K12" s="46">
        <f t="shared" si="1"/>
        <v>0</v>
      </c>
      <c r="L12" s="51"/>
      <c r="M12" s="199"/>
      <c r="N12" s="182"/>
      <c r="O12" s="185"/>
      <c r="P12" s="185"/>
      <c r="Q12" s="188"/>
    </row>
    <row r="13" spans="1:17" x14ac:dyDescent="0.3">
      <c r="C13" s="216"/>
      <c r="D13" s="219"/>
      <c r="E13" s="12" t="s">
        <v>31</v>
      </c>
      <c r="F13" s="9" t="s">
        <v>24</v>
      </c>
      <c r="G13" s="176">
        <v>1</v>
      </c>
      <c r="H13" s="10"/>
      <c r="I13" s="10">
        <v>231</v>
      </c>
      <c r="J13" s="40">
        <f t="shared" si="0"/>
        <v>0</v>
      </c>
      <c r="K13" s="46">
        <f t="shared" si="1"/>
        <v>0</v>
      </c>
      <c r="L13" s="51"/>
      <c r="M13" s="199"/>
      <c r="N13" s="182"/>
      <c r="O13" s="185"/>
      <c r="P13" s="185"/>
      <c r="Q13" s="188"/>
    </row>
    <row r="14" spans="1:17" ht="13.2" customHeight="1" x14ac:dyDescent="0.3">
      <c r="C14" s="216"/>
      <c r="D14" s="219"/>
      <c r="E14" s="12" t="s">
        <v>13</v>
      </c>
      <c r="F14" s="22" t="s">
        <v>23</v>
      </c>
      <c r="G14" s="176">
        <v>17</v>
      </c>
      <c r="H14" s="10"/>
      <c r="I14" s="10">
        <v>231</v>
      </c>
      <c r="J14" s="40">
        <f t="shared" si="0"/>
        <v>0</v>
      </c>
      <c r="K14" s="46">
        <f t="shared" si="1"/>
        <v>0</v>
      </c>
      <c r="L14" s="51"/>
      <c r="M14" s="199"/>
      <c r="N14" s="182"/>
      <c r="O14" s="185"/>
      <c r="P14" s="185"/>
      <c r="Q14" s="188"/>
    </row>
    <row r="15" spans="1:17" x14ac:dyDescent="0.3">
      <c r="C15" s="216"/>
      <c r="D15" s="220"/>
      <c r="E15" s="23" t="s">
        <v>25</v>
      </c>
      <c r="F15" s="24" t="s">
        <v>23</v>
      </c>
      <c r="G15" s="177">
        <v>19</v>
      </c>
      <c r="H15" s="11"/>
      <c r="I15" s="11">
        <v>231</v>
      </c>
      <c r="J15" s="41">
        <f t="shared" si="0"/>
        <v>0</v>
      </c>
      <c r="K15" s="47">
        <f t="shared" si="1"/>
        <v>0</v>
      </c>
      <c r="L15" s="52"/>
      <c r="M15" s="200"/>
      <c r="N15" s="183"/>
      <c r="O15" s="186"/>
      <c r="P15" s="186"/>
      <c r="Q15" s="189"/>
    </row>
    <row r="16" spans="1:17" x14ac:dyDescent="0.3">
      <c r="C16" s="216"/>
      <c r="D16" s="221" t="s">
        <v>11</v>
      </c>
      <c r="E16" s="25" t="s">
        <v>7</v>
      </c>
      <c r="F16" s="26" t="s">
        <v>23</v>
      </c>
      <c r="G16" s="178">
        <v>21</v>
      </c>
      <c r="H16" s="27"/>
      <c r="I16" s="27">
        <v>52</v>
      </c>
      <c r="J16" s="42">
        <f t="shared" si="0"/>
        <v>0</v>
      </c>
      <c r="K16" s="48">
        <f t="shared" si="1"/>
        <v>0</v>
      </c>
      <c r="L16" s="53"/>
      <c r="M16" s="201" t="s">
        <v>2</v>
      </c>
      <c r="N16" s="181">
        <v>26</v>
      </c>
      <c r="O16" s="184">
        <v>7</v>
      </c>
      <c r="P16" s="184">
        <v>19</v>
      </c>
      <c r="Q16" s="187">
        <f>SUM(N16:P16)</f>
        <v>52</v>
      </c>
    </row>
    <row r="17" spans="3:17" x14ac:dyDescent="0.3">
      <c r="C17" s="216"/>
      <c r="D17" s="221"/>
      <c r="E17" s="12" t="s">
        <v>12</v>
      </c>
      <c r="F17" s="9" t="s">
        <v>23</v>
      </c>
      <c r="G17" s="176">
        <v>19</v>
      </c>
      <c r="H17" s="10"/>
      <c r="I17" s="10">
        <v>52</v>
      </c>
      <c r="J17" s="40">
        <f t="shared" si="0"/>
        <v>0</v>
      </c>
      <c r="K17" s="46">
        <f t="shared" si="1"/>
        <v>0</v>
      </c>
      <c r="L17" s="51"/>
      <c r="M17" s="202"/>
      <c r="N17" s="182"/>
      <c r="O17" s="185"/>
      <c r="P17" s="185"/>
      <c r="Q17" s="188"/>
    </row>
    <row r="18" spans="3:17" x14ac:dyDescent="0.3">
      <c r="C18" s="216"/>
      <c r="D18" s="221"/>
      <c r="E18" s="12" t="s">
        <v>105</v>
      </c>
      <c r="F18" s="9" t="s">
        <v>24</v>
      </c>
      <c r="G18" s="176">
        <v>3</v>
      </c>
      <c r="H18" s="10"/>
      <c r="I18" s="10">
        <v>52</v>
      </c>
      <c r="J18" s="40">
        <f t="shared" si="0"/>
        <v>0</v>
      </c>
      <c r="K18" s="46">
        <f t="shared" si="1"/>
        <v>0</v>
      </c>
      <c r="L18" s="51"/>
      <c r="M18" s="202"/>
      <c r="N18" s="182"/>
      <c r="O18" s="185"/>
      <c r="P18" s="185"/>
      <c r="Q18" s="188"/>
    </row>
    <row r="19" spans="3:17" x14ac:dyDescent="0.3">
      <c r="C19" s="216"/>
      <c r="D19" s="221"/>
      <c r="E19" s="8" t="s">
        <v>15</v>
      </c>
      <c r="F19" s="9" t="s">
        <v>22</v>
      </c>
      <c r="G19" s="248"/>
      <c r="H19" s="248"/>
      <c r="I19" s="10"/>
      <c r="J19" s="40">
        <f t="shared" si="0"/>
        <v>0</v>
      </c>
      <c r="K19" s="46">
        <f t="shared" si="1"/>
        <v>0</v>
      </c>
      <c r="L19" s="51"/>
      <c r="M19" s="202"/>
      <c r="N19" s="182"/>
      <c r="O19" s="185"/>
      <c r="P19" s="185"/>
      <c r="Q19" s="188"/>
    </row>
    <row r="20" spans="3:17" x14ac:dyDescent="0.3">
      <c r="C20" s="216"/>
      <c r="D20" s="211"/>
      <c r="E20" s="13" t="s">
        <v>16</v>
      </c>
      <c r="F20" s="14" t="s">
        <v>56</v>
      </c>
      <c r="G20" s="177">
        <v>36</v>
      </c>
      <c r="H20" s="11"/>
      <c r="I20" s="11">
        <v>52</v>
      </c>
      <c r="J20" s="41">
        <f t="shared" si="0"/>
        <v>0</v>
      </c>
      <c r="K20" s="47">
        <f t="shared" si="1"/>
        <v>0</v>
      </c>
      <c r="L20" s="52"/>
      <c r="M20" s="203"/>
      <c r="N20" s="183"/>
      <c r="O20" s="186"/>
      <c r="P20" s="186"/>
      <c r="Q20" s="189"/>
    </row>
    <row r="21" spans="3:17" x14ac:dyDescent="0.3">
      <c r="C21" s="216"/>
      <c r="D21" s="231" t="s">
        <v>37</v>
      </c>
      <c r="E21" s="5" t="s">
        <v>33</v>
      </c>
      <c r="F21" s="6" t="s">
        <v>23</v>
      </c>
      <c r="G21" s="175">
        <v>1</v>
      </c>
      <c r="H21" s="7"/>
      <c r="I21" s="7">
        <v>10</v>
      </c>
      <c r="J21" s="17">
        <f t="shared" si="0"/>
        <v>0</v>
      </c>
      <c r="K21" s="38">
        <f t="shared" si="1"/>
        <v>0</v>
      </c>
      <c r="L21" s="53"/>
      <c r="M21" s="190" t="s">
        <v>2</v>
      </c>
      <c r="N21" s="181">
        <v>6</v>
      </c>
      <c r="O21" s="184">
        <v>0</v>
      </c>
      <c r="P21" s="184">
        <v>4</v>
      </c>
      <c r="Q21" s="187">
        <f>SUM(N21:P21)</f>
        <v>10</v>
      </c>
    </row>
    <row r="22" spans="3:17" ht="28.2" customHeight="1" x14ac:dyDescent="0.3">
      <c r="C22" s="216"/>
      <c r="D22" s="232"/>
      <c r="E22" s="8" t="s">
        <v>14</v>
      </c>
      <c r="F22" s="9" t="s">
        <v>23</v>
      </c>
      <c r="G22" s="248"/>
      <c r="H22" s="248"/>
      <c r="I22" s="10"/>
      <c r="J22" s="40">
        <f t="shared" si="0"/>
        <v>0</v>
      </c>
      <c r="K22" s="46">
        <f t="shared" si="1"/>
        <v>0</v>
      </c>
      <c r="L22" s="51"/>
      <c r="M22" s="191"/>
      <c r="N22" s="182"/>
      <c r="O22" s="185"/>
      <c r="P22" s="185"/>
      <c r="Q22" s="188"/>
    </row>
    <row r="23" spans="3:17" x14ac:dyDescent="0.3">
      <c r="C23" s="216"/>
      <c r="D23" s="233"/>
      <c r="E23" s="13"/>
      <c r="F23" s="14"/>
      <c r="G23" s="177"/>
      <c r="H23" s="11"/>
      <c r="I23" s="11"/>
      <c r="J23" s="41">
        <f t="shared" si="0"/>
        <v>0</v>
      </c>
      <c r="K23" s="47">
        <f t="shared" si="1"/>
        <v>0</v>
      </c>
      <c r="L23" s="52"/>
      <c r="M23" s="192"/>
      <c r="N23" s="183"/>
      <c r="O23" s="186"/>
      <c r="P23" s="186"/>
      <c r="Q23" s="189"/>
    </row>
    <row r="24" spans="3:17" ht="14.4" customHeight="1" x14ac:dyDescent="0.3">
      <c r="C24" s="216"/>
      <c r="D24" s="222" t="s">
        <v>42</v>
      </c>
      <c r="E24" s="25" t="s">
        <v>17</v>
      </c>
      <c r="F24" s="26" t="s">
        <v>24</v>
      </c>
      <c r="G24" s="178">
        <v>153</v>
      </c>
      <c r="H24" s="27"/>
      <c r="I24" s="27">
        <v>1</v>
      </c>
      <c r="J24" s="42">
        <f t="shared" si="0"/>
        <v>0</v>
      </c>
      <c r="K24" s="48">
        <f t="shared" si="1"/>
        <v>0</v>
      </c>
      <c r="L24" s="53"/>
      <c r="M24" s="204" t="s">
        <v>2</v>
      </c>
      <c r="N24" s="181"/>
      <c r="O24" s="184">
        <v>1</v>
      </c>
      <c r="P24" s="184"/>
      <c r="Q24" s="187">
        <f>SUM(N24:P24)</f>
        <v>1</v>
      </c>
    </row>
    <row r="25" spans="3:17" x14ac:dyDescent="0.3">
      <c r="C25" s="216"/>
      <c r="D25" s="223"/>
      <c r="E25" s="8" t="s">
        <v>18</v>
      </c>
      <c r="F25" s="9" t="s">
        <v>24</v>
      </c>
      <c r="G25" s="176">
        <v>68</v>
      </c>
      <c r="H25" s="10"/>
      <c r="I25" s="10">
        <v>1</v>
      </c>
      <c r="J25" s="40">
        <f t="shared" si="0"/>
        <v>0</v>
      </c>
      <c r="K25" s="46">
        <f t="shared" si="1"/>
        <v>0</v>
      </c>
      <c r="L25" s="51"/>
      <c r="M25" s="205"/>
      <c r="N25" s="182"/>
      <c r="O25" s="185"/>
      <c r="P25" s="185"/>
      <c r="Q25" s="188"/>
    </row>
    <row r="26" spans="3:17" ht="27.6" customHeight="1" x14ac:dyDescent="0.3">
      <c r="C26" s="216"/>
      <c r="D26" s="223"/>
      <c r="E26" s="8" t="s">
        <v>30</v>
      </c>
      <c r="F26" s="9" t="s">
        <v>22</v>
      </c>
      <c r="G26" s="248"/>
      <c r="H26" s="248"/>
      <c r="I26" s="10"/>
      <c r="J26" s="40">
        <f t="shared" si="0"/>
        <v>0</v>
      </c>
      <c r="K26" s="46">
        <f t="shared" si="1"/>
        <v>0</v>
      </c>
      <c r="L26" s="51"/>
      <c r="M26" s="205"/>
      <c r="N26" s="182"/>
      <c r="O26" s="185"/>
      <c r="P26" s="185"/>
      <c r="Q26" s="188"/>
    </row>
    <row r="27" spans="3:17" ht="12" customHeight="1" x14ac:dyDescent="0.3">
      <c r="C27" s="216"/>
      <c r="D27" s="223"/>
      <c r="E27" s="8" t="s">
        <v>32</v>
      </c>
      <c r="F27" s="9" t="s">
        <v>24</v>
      </c>
      <c r="G27" s="176">
        <v>24</v>
      </c>
      <c r="H27" s="10"/>
      <c r="I27" s="10">
        <v>1</v>
      </c>
      <c r="J27" s="40">
        <f t="shared" si="0"/>
        <v>0</v>
      </c>
      <c r="K27" s="46">
        <f t="shared" si="1"/>
        <v>0</v>
      </c>
      <c r="L27" s="51"/>
      <c r="M27" s="205"/>
      <c r="N27" s="182"/>
      <c r="O27" s="185"/>
      <c r="P27" s="185"/>
      <c r="Q27" s="188"/>
    </row>
    <row r="28" spans="3:17" x14ac:dyDescent="0.3">
      <c r="C28" s="216"/>
      <c r="D28" s="223"/>
      <c r="E28" s="8" t="s">
        <v>19</v>
      </c>
      <c r="F28" s="9" t="s">
        <v>24</v>
      </c>
      <c r="G28" s="176">
        <v>66</v>
      </c>
      <c r="H28" s="10"/>
      <c r="I28" s="10">
        <v>1</v>
      </c>
      <c r="J28" s="40">
        <f t="shared" si="0"/>
        <v>0</v>
      </c>
      <c r="K28" s="46">
        <f t="shared" si="1"/>
        <v>0</v>
      </c>
      <c r="L28" s="51"/>
      <c r="M28" s="205"/>
      <c r="N28" s="182"/>
      <c r="O28" s="185"/>
      <c r="P28" s="185"/>
      <c r="Q28" s="188"/>
    </row>
    <row r="29" spans="3:17" x14ac:dyDescent="0.3">
      <c r="C29" s="217"/>
      <c r="D29" s="224"/>
      <c r="E29" s="13" t="s">
        <v>20</v>
      </c>
      <c r="F29" s="14" t="s">
        <v>24</v>
      </c>
      <c r="G29" s="249"/>
      <c r="H29" s="249"/>
      <c r="I29" s="11"/>
      <c r="J29" s="41">
        <f t="shared" si="0"/>
        <v>0</v>
      </c>
      <c r="K29" s="47">
        <f t="shared" si="1"/>
        <v>0</v>
      </c>
      <c r="L29" s="52"/>
      <c r="M29" s="206"/>
      <c r="N29" s="183"/>
      <c r="O29" s="186"/>
      <c r="P29" s="186"/>
      <c r="Q29" s="189"/>
    </row>
    <row r="30" spans="3:17" ht="14.4" hidden="1" customHeight="1" x14ac:dyDescent="0.3">
      <c r="C30" s="234" t="s">
        <v>51</v>
      </c>
      <c r="D30" s="210" t="s">
        <v>11</v>
      </c>
      <c r="E30" s="5" t="s">
        <v>5</v>
      </c>
      <c r="F30" s="6" t="s">
        <v>22</v>
      </c>
      <c r="G30" s="106"/>
      <c r="H30" s="7"/>
      <c r="I30" s="7">
        <v>45</v>
      </c>
      <c r="J30" s="17">
        <f t="shared" si="0"/>
        <v>0</v>
      </c>
      <c r="K30" s="38">
        <f t="shared" si="1"/>
        <v>0</v>
      </c>
      <c r="L30" s="53"/>
      <c r="M30" s="198" t="s">
        <v>2</v>
      </c>
      <c r="N30" s="61">
        <v>26</v>
      </c>
      <c r="O30" s="62">
        <v>0</v>
      </c>
      <c r="P30" s="62">
        <v>19</v>
      </c>
      <c r="Q30" s="56">
        <f>SUM(N30:P30)</f>
        <v>45</v>
      </c>
    </row>
    <row r="31" spans="3:17" ht="14.4" hidden="1" customHeight="1" x14ac:dyDescent="0.3">
      <c r="C31" s="235"/>
      <c r="D31" s="221"/>
      <c r="E31" s="8"/>
      <c r="F31" s="9" t="s">
        <v>22</v>
      </c>
      <c r="G31" s="107"/>
      <c r="H31" s="10"/>
      <c r="I31" s="10">
        <v>45</v>
      </c>
      <c r="J31" s="40">
        <f t="shared" si="0"/>
        <v>0</v>
      </c>
      <c r="K31" s="46">
        <f t="shared" si="1"/>
        <v>0</v>
      </c>
      <c r="L31" s="51"/>
      <c r="M31" s="199"/>
      <c r="N31" s="54"/>
      <c r="O31" s="55"/>
      <c r="P31" s="55"/>
      <c r="Q31" s="57"/>
    </row>
    <row r="32" spans="3:17" hidden="1" x14ac:dyDescent="0.3">
      <c r="C32" s="235"/>
      <c r="D32" s="221"/>
      <c r="E32" s="8" t="s">
        <v>6</v>
      </c>
      <c r="F32" s="9" t="s">
        <v>23</v>
      </c>
      <c r="G32" s="107"/>
      <c r="H32" s="10"/>
      <c r="I32" s="10">
        <v>45</v>
      </c>
      <c r="J32" s="40">
        <f t="shared" si="0"/>
        <v>0</v>
      </c>
      <c r="K32" s="46">
        <f t="shared" si="1"/>
        <v>0</v>
      </c>
      <c r="L32" s="51"/>
      <c r="M32" s="199"/>
      <c r="N32" s="54"/>
      <c r="O32" s="55"/>
      <c r="P32" s="55"/>
      <c r="Q32" s="57"/>
    </row>
    <row r="33" spans="3:17" hidden="1" x14ac:dyDescent="0.3">
      <c r="C33" s="235"/>
      <c r="D33" s="221"/>
      <c r="E33" s="32"/>
      <c r="F33" s="9" t="s">
        <v>23</v>
      </c>
      <c r="G33" s="107"/>
      <c r="H33" s="10"/>
      <c r="I33" s="10">
        <v>45</v>
      </c>
      <c r="J33" s="40">
        <f t="shared" si="0"/>
        <v>0</v>
      </c>
      <c r="K33" s="46">
        <f t="shared" si="1"/>
        <v>0</v>
      </c>
      <c r="L33" s="51"/>
      <c r="M33" s="199"/>
      <c r="N33" s="54"/>
      <c r="O33" s="55"/>
      <c r="P33" s="55"/>
      <c r="Q33" s="57"/>
    </row>
    <row r="34" spans="3:17" hidden="1" x14ac:dyDescent="0.3">
      <c r="C34" s="235"/>
      <c r="D34" s="221"/>
      <c r="E34" s="8" t="s">
        <v>28</v>
      </c>
      <c r="F34" s="9" t="s">
        <v>23</v>
      </c>
      <c r="G34" s="107"/>
      <c r="H34" s="10"/>
      <c r="I34" s="10">
        <v>45</v>
      </c>
      <c r="J34" s="40">
        <f t="shared" si="0"/>
        <v>0</v>
      </c>
      <c r="K34" s="46">
        <f t="shared" si="1"/>
        <v>0</v>
      </c>
      <c r="L34" s="51"/>
      <c r="M34" s="199"/>
      <c r="N34" s="54"/>
      <c r="O34" s="55"/>
      <c r="P34" s="55"/>
      <c r="Q34" s="57"/>
    </row>
    <row r="35" spans="3:17" hidden="1" x14ac:dyDescent="0.3">
      <c r="C35" s="235"/>
      <c r="D35" s="221"/>
      <c r="E35" s="12" t="s">
        <v>31</v>
      </c>
      <c r="F35" s="9" t="s">
        <v>24</v>
      </c>
      <c r="G35" s="107"/>
      <c r="H35" s="10"/>
      <c r="I35" s="10">
        <v>45</v>
      </c>
      <c r="J35" s="40">
        <f t="shared" si="0"/>
        <v>0</v>
      </c>
      <c r="K35" s="46">
        <f t="shared" si="1"/>
        <v>0</v>
      </c>
      <c r="L35" s="51"/>
      <c r="M35" s="199"/>
      <c r="N35" s="54"/>
      <c r="O35" s="55"/>
      <c r="P35" s="55"/>
      <c r="Q35" s="57"/>
    </row>
    <row r="36" spans="3:17" ht="15" hidden="1" customHeight="1" x14ac:dyDescent="0.3">
      <c r="C36" s="235"/>
      <c r="D36" s="221"/>
      <c r="E36" s="12" t="s">
        <v>13</v>
      </c>
      <c r="F36" s="22" t="s">
        <v>23</v>
      </c>
      <c r="G36" s="107"/>
      <c r="H36" s="10"/>
      <c r="I36" s="10">
        <v>45</v>
      </c>
      <c r="J36" s="40">
        <f t="shared" si="0"/>
        <v>0</v>
      </c>
      <c r="K36" s="46">
        <f t="shared" si="1"/>
        <v>0</v>
      </c>
      <c r="L36" s="51"/>
      <c r="M36" s="199"/>
      <c r="N36" s="54"/>
      <c r="O36" s="55"/>
      <c r="P36" s="55"/>
      <c r="Q36" s="57"/>
    </row>
    <row r="37" spans="3:17" ht="13.95" hidden="1" customHeight="1" x14ac:dyDescent="0.3">
      <c r="C37" s="235"/>
      <c r="D37" s="221"/>
      <c r="E37" s="12" t="s">
        <v>25</v>
      </c>
      <c r="F37" s="22" t="s">
        <v>23</v>
      </c>
      <c r="G37" s="107"/>
      <c r="H37" s="10"/>
      <c r="I37" s="10">
        <v>45</v>
      </c>
      <c r="J37" s="40">
        <f t="shared" si="0"/>
        <v>0</v>
      </c>
      <c r="K37" s="46">
        <f t="shared" si="1"/>
        <v>0</v>
      </c>
      <c r="L37" s="51"/>
      <c r="M37" s="199"/>
      <c r="N37" s="54"/>
      <c r="O37" s="55"/>
      <c r="P37" s="55"/>
      <c r="Q37" s="57"/>
    </row>
    <row r="38" spans="3:17" ht="14.4" hidden="1" customHeight="1" x14ac:dyDescent="0.3">
      <c r="C38" s="235"/>
      <c r="D38" s="221"/>
      <c r="E38" s="8" t="s">
        <v>7</v>
      </c>
      <c r="F38" s="9"/>
      <c r="G38" s="107"/>
      <c r="H38" s="10"/>
      <c r="I38" s="10">
        <v>45</v>
      </c>
      <c r="J38" s="40">
        <f t="shared" si="0"/>
        <v>0</v>
      </c>
      <c r="K38" s="46">
        <f t="shared" si="1"/>
        <v>0</v>
      </c>
      <c r="L38" s="51"/>
      <c r="M38" s="199"/>
      <c r="N38" s="54"/>
      <c r="O38" s="55"/>
      <c r="P38" s="55"/>
      <c r="Q38" s="57"/>
    </row>
    <row r="39" spans="3:17" hidden="1" x14ac:dyDescent="0.3">
      <c r="C39" s="235"/>
      <c r="D39" s="221"/>
      <c r="E39" s="12" t="s">
        <v>12</v>
      </c>
      <c r="F39" s="9" t="s">
        <v>23</v>
      </c>
      <c r="G39" s="107"/>
      <c r="H39" s="10"/>
      <c r="I39" s="10">
        <v>45</v>
      </c>
      <c r="J39" s="40">
        <f t="shared" si="0"/>
        <v>0</v>
      </c>
      <c r="K39" s="46">
        <f t="shared" si="1"/>
        <v>0</v>
      </c>
      <c r="L39" s="51"/>
      <c r="M39" s="199"/>
      <c r="N39" s="54"/>
      <c r="O39" s="55"/>
      <c r="P39" s="55"/>
      <c r="Q39" s="57"/>
    </row>
    <row r="40" spans="3:17" hidden="1" x14ac:dyDescent="0.3">
      <c r="C40" s="235"/>
      <c r="D40" s="221"/>
      <c r="E40" s="8" t="s">
        <v>15</v>
      </c>
      <c r="F40" s="9" t="s">
        <v>22</v>
      </c>
      <c r="G40" s="107"/>
      <c r="H40" s="10"/>
      <c r="I40" s="10">
        <v>45</v>
      </c>
      <c r="J40" s="40">
        <f t="shared" si="0"/>
        <v>0</v>
      </c>
      <c r="K40" s="46">
        <f t="shared" si="1"/>
        <v>0</v>
      </c>
      <c r="L40" s="51"/>
      <c r="M40" s="199"/>
      <c r="N40" s="54"/>
      <c r="O40" s="55"/>
      <c r="P40" s="55"/>
      <c r="Q40" s="57"/>
    </row>
    <row r="41" spans="3:17" hidden="1" x14ac:dyDescent="0.3">
      <c r="C41" s="235"/>
      <c r="D41" s="211"/>
      <c r="E41" s="13" t="s">
        <v>16</v>
      </c>
      <c r="F41" s="14" t="s">
        <v>56</v>
      </c>
      <c r="G41" s="108"/>
      <c r="H41" s="11"/>
      <c r="I41" s="11">
        <v>45</v>
      </c>
      <c r="J41" s="41">
        <f t="shared" si="0"/>
        <v>0</v>
      </c>
      <c r="K41" s="47">
        <f t="shared" si="1"/>
        <v>0</v>
      </c>
      <c r="L41" s="52"/>
      <c r="M41" s="200"/>
      <c r="N41" s="58"/>
      <c r="O41" s="59"/>
      <c r="P41" s="59"/>
      <c r="Q41" s="60"/>
    </row>
    <row r="42" spans="3:17" ht="14.4" hidden="1" customHeight="1" x14ac:dyDescent="0.3">
      <c r="C42" s="235"/>
      <c r="D42" s="231" t="s">
        <v>37</v>
      </c>
      <c r="E42" s="5" t="s">
        <v>33</v>
      </c>
      <c r="F42" s="6" t="s">
        <v>23</v>
      </c>
      <c r="G42" s="106"/>
      <c r="H42" s="7"/>
      <c r="I42" s="7">
        <v>10</v>
      </c>
      <c r="J42" s="17">
        <f t="shared" si="0"/>
        <v>0</v>
      </c>
      <c r="K42" s="38">
        <f t="shared" si="1"/>
        <v>0</v>
      </c>
      <c r="L42" s="53"/>
      <c r="M42" s="201" t="s">
        <v>2</v>
      </c>
      <c r="N42" s="61">
        <v>6</v>
      </c>
      <c r="O42" s="62">
        <v>0</v>
      </c>
      <c r="P42" s="62">
        <v>4</v>
      </c>
      <c r="Q42" s="56">
        <f>SUM(N42:P42)</f>
        <v>10</v>
      </c>
    </row>
    <row r="43" spans="3:17" hidden="1" x14ac:dyDescent="0.3">
      <c r="C43" s="235"/>
      <c r="D43" s="232"/>
      <c r="E43" s="8" t="s">
        <v>14</v>
      </c>
      <c r="F43" s="9" t="s">
        <v>23</v>
      </c>
      <c r="G43" s="107"/>
      <c r="H43" s="10"/>
      <c r="I43" s="10">
        <v>10</v>
      </c>
      <c r="J43" s="40">
        <f t="shared" si="0"/>
        <v>0</v>
      </c>
      <c r="K43" s="46">
        <f t="shared" si="1"/>
        <v>0</v>
      </c>
      <c r="L43" s="51"/>
      <c r="M43" s="202"/>
      <c r="N43" s="54"/>
      <c r="O43" s="55"/>
      <c r="P43" s="55"/>
      <c r="Q43" s="57"/>
    </row>
    <row r="44" spans="3:17" hidden="1" x14ac:dyDescent="0.3">
      <c r="C44" s="235"/>
      <c r="D44" s="233"/>
      <c r="E44" s="13"/>
      <c r="F44" s="14"/>
      <c r="G44" s="108"/>
      <c r="H44" s="11"/>
      <c r="I44" s="11"/>
      <c r="J44" s="41">
        <f t="shared" si="0"/>
        <v>0</v>
      </c>
      <c r="K44" s="47">
        <f t="shared" si="1"/>
        <v>0</v>
      </c>
      <c r="L44" s="52"/>
      <c r="M44" s="203"/>
      <c r="N44" s="58"/>
      <c r="O44" s="59"/>
      <c r="P44" s="59"/>
      <c r="Q44" s="60"/>
    </row>
    <row r="45" spans="3:17" ht="14.4" hidden="1" customHeight="1" x14ac:dyDescent="0.3">
      <c r="C45" s="235"/>
      <c r="D45" s="222" t="s">
        <v>42</v>
      </c>
      <c r="E45" s="25" t="s">
        <v>17</v>
      </c>
      <c r="F45" s="26" t="s">
        <v>24</v>
      </c>
      <c r="G45" s="109"/>
      <c r="H45" s="27"/>
      <c r="I45" s="27">
        <v>1</v>
      </c>
      <c r="J45" s="42">
        <f t="shared" si="0"/>
        <v>0</v>
      </c>
      <c r="K45" s="48">
        <f t="shared" si="1"/>
        <v>0</v>
      </c>
      <c r="L45" s="53"/>
      <c r="M45" s="204" t="s">
        <v>2</v>
      </c>
      <c r="N45" s="61"/>
      <c r="O45" s="62">
        <v>1</v>
      </c>
      <c r="P45" s="62"/>
      <c r="Q45" s="56">
        <f>SUM(N45:P45)</f>
        <v>1</v>
      </c>
    </row>
    <row r="46" spans="3:17" hidden="1" x14ac:dyDescent="0.3">
      <c r="C46" s="235"/>
      <c r="D46" s="237"/>
      <c r="E46" s="25" t="s">
        <v>41</v>
      </c>
      <c r="F46" s="26" t="s">
        <v>23</v>
      </c>
      <c r="G46" s="109"/>
      <c r="H46" s="27"/>
      <c r="I46" s="27">
        <v>1</v>
      </c>
      <c r="J46" s="42">
        <f t="shared" si="0"/>
        <v>0</v>
      </c>
      <c r="K46" s="48">
        <f t="shared" si="1"/>
        <v>0</v>
      </c>
      <c r="L46" s="51"/>
      <c r="M46" s="205"/>
      <c r="N46" s="54"/>
      <c r="O46" s="55"/>
      <c r="P46" s="55"/>
      <c r="Q46" s="57"/>
    </row>
    <row r="47" spans="3:17" hidden="1" x14ac:dyDescent="0.3">
      <c r="C47" s="235"/>
      <c r="D47" s="223"/>
      <c r="E47" s="8" t="s">
        <v>18</v>
      </c>
      <c r="F47" s="9" t="s">
        <v>24</v>
      </c>
      <c r="G47" s="107"/>
      <c r="H47" s="10"/>
      <c r="I47" s="10">
        <v>1</v>
      </c>
      <c r="J47" s="40">
        <f t="shared" si="0"/>
        <v>0</v>
      </c>
      <c r="K47" s="46">
        <f t="shared" si="1"/>
        <v>0</v>
      </c>
      <c r="L47" s="51"/>
      <c r="M47" s="205"/>
      <c r="N47" s="54"/>
      <c r="O47" s="55"/>
      <c r="P47" s="55"/>
      <c r="Q47" s="57"/>
    </row>
    <row r="48" spans="3:17" ht="28.8" hidden="1" x14ac:dyDescent="0.3">
      <c r="C48" s="235"/>
      <c r="D48" s="223"/>
      <c r="E48" s="8" t="s">
        <v>30</v>
      </c>
      <c r="F48" s="9" t="s">
        <v>22</v>
      </c>
      <c r="G48" s="107"/>
      <c r="H48" s="10"/>
      <c r="I48" s="10">
        <v>1</v>
      </c>
      <c r="J48" s="40">
        <f t="shared" si="0"/>
        <v>0</v>
      </c>
      <c r="K48" s="46">
        <f t="shared" si="1"/>
        <v>0</v>
      </c>
      <c r="L48" s="51"/>
      <c r="M48" s="205"/>
      <c r="N48" s="54"/>
      <c r="O48" s="55"/>
      <c r="P48" s="55"/>
      <c r="Q48" s="57"/>
    </row>
    <row r="49" spans="1:17" hidden="1" x14ac:dyDescent="0.3">
      <c r="C49" s="235"/>
      <c r="D49" s="223"/>
      <c r="E49" s="8" t="s">
        <v>43</v>
      </c>
      <c r="F49" s="9" t="s">
        <v>24</v>
      </c>
      <c r="G49" s="107"/>
      <c r="H49" s="10"/>
      <c r="I49" s="10">
        <v>1</v>
      </c>
      <c r="J49" s="40">
        <f t="shared" si="0"/>
        <v>0</v>
      </c>
      <c r="K49" s="46">
        <f t="shared" si="1"/>
        <v>0</v>
      </c>
      <c r="L49" s="51"/>
      <c r="M49" s="205"/>
      <c r="N49" s="54"/>
      <c r="O49" s="55"/>
      <c r="P49" s="55"/>
      <c r="Q49" s="57"/>
    </row>
    <row r="50" spans="1:17" hidden="1" x14ac:dyDescent="0.3">
      <c r="C50" s="235"/>
      <c r="D50" s="223"/>
      <c r="E50" s="8" t="s">
        <v>19</v>
      </c>
      <c r="F50" s="9" t="s">
        <v>24</v>
      </c>
      <c r="G50" s="107"/>
      <c r="H50" s="10"/>
      <c r="I50" s="10">
        <v>1</v>
      </c>
      <c r="J50" s="40">
        <f t="shared" si="0"/>
        <v>0</v>
      </c>
      <c r="K50" s="46">
        <f t="shared" si="1"/>
        <v>0</v>
      </c>
      <c r="L50" s="51"/>
      <c r="M50" s="205"/>
      <c r="N50" s="54"/>
      <c r="O50" s="55"/>
      <c r="P50" s="55"/>
      <c r="Q50" s="57"/>
    </row>
    <row r="51" spans="1:17" hidden="1" x14ac:dyDescent="0.3">
      <c r="C51" s="236"/>
      <c r="D51" s="224"/>
      <c r="E51" s="13" t="s">
        <v>20</v>
      </c>
      <c r="F51" s="14" t="s">
        <v>24</v>
      </c>
      <c r="G51" s="108"/>
      <c r="H51" s="11"/>
      <c r="I51" s="11">
        <v>1</v>
      </c>
      <c r="J51" s="41">
        <f t="shared" si="0"/>
        <v>0</v>
      </c>
      <c r="K51" s="47">
        <f t="shared" si="1"/>
        <v>0</v>
      </c>
      <c r="L51" s="52"/>
      <c r="M51" s="206"/>
      <c r="N51" s="58"/>
      <c r="O51" s="59"/>
      <c r="P51" s="59"/>
      <c r="Q51" s="60"/>
    </row>
    <row r="52" spans="1:17" x14ac:dyDescent="0.3">
      <c r="C52" s="225" t="s">
        <v>10</v>
      </c>
      <c r="D52" s="218" t="s">
        <v>8</v>
      </c>
      <c r="E52" s="5" t="s">
        <v>27</v>
      </c>
      <c r="F52" s="6" t="s">
        <v>24</v>
      </c>
      <c r="G52" s="175">
        <v>17</v>
      </c>
      <c r="H52" s="7"/>
      <c r="I52" s="7">
        <v>231</v>
      </c>
      <c r="J52" s="17">
        <f t="shared" si="0"/>
        <v>0</v>
      </c>
      <c r="K52" s="38">
        <f t="shared" si="1"/>
        <v>0</v>
      </c>
      <c r="L52" s="53"/>
      <c r="M52" s="198" t="s">
        <v>2</v>
      </c>
      <c r="N52" s="181">
        <v>126</v>
      </c>
      <c r="O52" s="184">
        <v>14</v>
      </c>
      <c r="P52" s="184">
        <v>91</v>
      </c>
      <c r="Q52" s="187">
        <f>SUM(N52:P52)</f>
        <v>231</v>
      </c>
    </row>
    <row r="53" spans="1:17" x14ac:dyDescent="0.3">
      <c r="C53" s="226"/>
      <c r="D53" s="219"/>
      <c r="E53" s="8" t="s">
        <v>9</v>
      </c>
      <c r="F53" s="9" t="s">
        <v>24</v>
      </c>
      <c r="G53" s="176">
        <v>16</v>
      </c>
      <c r="H53" s="10"/>
      <c r="I53" s="10">
        <v>231</v>
      </c>
      <c r="J53" s="40">
        <f t="shared" si="0"/>
        <v>0</v>
      </c>
      <c r="K53" s="46">
        <f t="shared" si="1"/>
        <v>0</v>
      </c>
      <c r="L53" s="51"/>
      <c r="M53" s="199"/>
      <c r="N53" s="182"/>
      <c r="O53" s="185"/>
      <c r="P53" s="185"/>
      <c r="Q53" s="188"/>
    </row>
    <row r="54" spans="1:17" ht="29.4" customHeight="1" x14ac:dyDescent="0.3">
      <c r="C54" s="226"/>
      <c r="D54" s="219"/>
      <c r="E54" s="12" t="s">
        <v>74</v>
      </c>
      <c r="F54" s="9" t="s">
        <v>23</v>
      </c>
      <c r="G54" s="176">
        <v>13</v>
      </c>
      <c r="H54" s="10"/>
      <c r="I54" s="10">
        <v>231</v>
      </c>
      <c r="J54" s="40">
        <f t="shared" si="0"/>
        <v>0</v>
      </c>
      <c r="K54" s="46">
        <f t="shared" si="1"/>
        <v>0</v>
      </c>
      <c r="L54" s="51"/>
      <c r="M54" s="199"/>
      <c r="N54" s="182"/>
      <c r="O54" s="185"/>
      <c r="P54" s="185"/>
      <c r="Q54" s="188"/>
    </row>
    <row r="55" spans="1:17" x14ac:dyDescent="0.3">
      <c r="C55" s="226"/>
      <c r="D55" s="219"/>
      <c r="E55" s="8" t="s">
        <v>5</v>
      </c>
      <c r="F55" s="9" t="s">
        <v>22</v>
      </c>
      <c r="G55" s="176">
        <v>45.3</v>
      </c>
      <c r="H55" s="10"/>
      <c r="I55" s="10">
        <v>231</v>
      </c>
      <c r="J55" s="40">
        <f t="shared" si="0"/>
        <v>0</v>
      </c>
      <c r="K55" s="46">
        <f t="shared" si="1"/>
        <v>0</v>
      </c>
      <c r="L55" s="51"/>
      <c r="M55" s="199"/>
      <c r="N55" s="182"/>
      <c r="O55" s="185"/>
      <c r="P55" s="185"/>
      <c r="Q55" s="188"/>
    </row>
    <row r="56" spans="1:17" ht="43.2" x14ac:dyDescent="0.3">
      <c r="C56" s="226"/>
      <c r="D56" s="220"/>
      <c r="E56" s="23" t="s">
        <v>75</v>
      </c>
      <c r="F56" s="14" t="s">
        <v>23</v>
      </c>
      <c r="G56" s="177">
        <v>12</v>
      </c>
      <c r="H56" s="11"/>
      <c r="I56" s="10">
        <v>231</v>
      </c>
      <c r="J56" s="41">
        <f t="shared" si="0"/>
        <v>0</v>
      </c>
      <c r="K56" s="47">
        <f t="shared" si="1"/>
        <v>0</v>
      </c>
      <c r="L56" s="52"/>
      <c r="M56" s="200"/>
      <c r="N56" s="183"/>
      <c r="O56" s="186"/>
      <c r="P56" s="186"/>
      <c r="Q56" s="189"/>
    </row>
    <row r="57" spans="1:17" ht="22.2" customHeight="1" x14ac:dyDescent="0.3">
      <c r="C57" s="226"/>
      <c r="D57" s="210" t="s">
        <v>11</v>
      </c>
      <c r="E57" s="30" t="s">
        <v>34</v>
      </c>
      <c r="F57" s="15" t="s">
        <v>22</v>
      </c>
      <c r="G57" s="250"/>
      <c r="H57" s="250"/>
      <c r="I57" s="16"/>
      <c r="J57" s="43">
        <f t="shared" si="0"/>
        <v>0</v>
      </c>
      <c r="K57" s="49">
        <f t="shared" si="1"/>
        <v>0</v>
      </c>
      <c r="L57" s="53"/>
      <c r="M57" s="201" t="s">
        <v>2</v>
      </c>
      <c r="N57" s="181">
        <v>26</v>
      </c>
      <c r="O57" s="184">
        <v>7</v>
      </c>
      <c r="P57" s="184">
        <v>19</v>
      </c>
      <c r="Q57" s="187">
        <f>SUM(N57:P57)</f>
        <v>52</v>
      </c>
    </row>
    <row r="58" spans="1:17" ht="18" customHeight="1" x14ac:dyDescent="0.3">
      <c r="C58" s="226"/>
      <c r="D58" s="211"/>
      <c r="E58" s="8" t="s">
        <v>26</v>
      </c>
      <c r="F58" s="28" t="s">
        <v>24</v>
      </c>
      <c r="G58" s="179">
        <v>10</v>
      </c>
      <c r="H58" s="29"/>
      <c r="I58" s="29">
        <v>52</v>
      </c>
      <c r="J58" s="44">
        <f t="shared" si="0"/>
        <v>0</v>
      </c>
      <c r="K58" s="50">
        <f t="shared" si="1"/>
        <v>0</v>
      </c>
      <c r="L58" s="52"/>
      <c r="M58" s="203"/>
      <c r="N58" s="183"/>
      <c r="O58" s="186"/>
      <c r="P58" s="186"/>
      <c r="Q58" s="189"/>
    </row>
    <row r="59" spans="1:17" x14ac:dyDescent="0.3">
      <c r="C59" s="226"/>
      <c r="D59" s="228" t="s">
        <v>42</v>
      </c>
      <c r="E59" s="5" t="s">
        <v>17</v>
      </c>
      <c r="F59" s="6" t="s">
        <v>24</v>
      </c>
      <c r="G59" s="175">
        <v>8</v>
      </c>
      <c r="H59" s="7"/>
      <c r="I59" s="7">
        <v>1</v>
      </c>
      <c r="J59" s="17">
        <f t="shared" si="0"/>
        <v>0</v>
      </c>
      <c r="K59" s="38">
        <f t="shared" si="1"/>
        <v>0</v>
      </c>
      <c r="L59" s="53"/>
      <c r="M59" s="190" t="s">
        <v>2</v>
      </c>
      <c r="N59" s="181"/>
      <c r="O59" s="184">
        <v>1</v>
      </c>
      <c r="P59" s="184"/>
      <c r="Q59" s="187">
        <f>SUM(N59:P59)</f>
        <v>1</v>
      </c>
    </row>
    <row r="60" spans="1:17" x14ac:dyDescent="0.3">
      <c r="C60" s="226"/>
      <c r="D60" s="229"/>
      <c r="E60" s="8" t="s">
        <v>19</v>
      </c>
      <c r="F60" s="9" t="s">
        <v>24</v>
      </c>
      <c r="G60" s="176">
        <v>15</v>
      </c>
      <c r="H60" s="10"/>
      <c r="I60" s="10">
        <v>1</v>
      </c>
      <c r="J60" s="40">
        <f t="shared" si="0"/>
        <v>0</v>
      </c>
      <c r="K60" s="46">
        <f t="shared" si="1"/>
        <v>0</v>
      </c>
      <c r="L60" s="51"/>
      <c r="M60" s="191"/>
      <c r="N60" s="182"/>
      <c r="O60" s="185"/>
      <c r="P60" s="185"/>
      <c r="Q60" s="188"/>
    </row>
    <row r="61" spans="1:17" s="4" customFormat="1" x14ac:dyDescent="0.3">
      <c r="A61"/>
      <c r="B61"/>
      <c r="C61" s="227"/>
      <c r="D61" s="230"/>
      <c r="E61" s="13" t="s">
        <v>20</v>
      </c>
      <c r="F61" s="14" t="s">
        <v>24</v>
      </c>
      <c r="G61" s="177">
        <v>16</v>
      </c>
      <c r="H61" s="11"/>
      <c r="I61" s="11">
        <v>1</v>
      </c>
      <c r="J61" s="41">
        <f t="shared" si="0"/>
        <v>0</v>
      </c>
      <c r="K61" s="47">
        <f t="shared" si="1"/>
        <v>0</v>
      </c>
      <c r="L61" s="52"/>
      <c r="M61" s="192"/>
      <c r="N61" s="183"/>
      <c r="O61" s="186"/>
      <c r="P61" s="186"/>
      <c r="Q61" s="189"/>
    </row>
    <row r="62" spans="1:17" x14ac:dyDescent="0.3">
      <c r="C62" s="34" t="s">
        <v>35</v>
      </c>
      <c r="D62" s="33" t="s">
        <v>11</v>
      </c>
      <c r="E62" s="35" t="s">
        <v>36</v>
      </c>
      <c r="F62" s="15" t="s">
        <v>24</v>
      </c>
      <c r="G62" s="36">
        <v>10</v>
      </c>
      <c r="H62" s="16"/>
      <c r="I62" s="36">
        <v>52</v>
      </c>
      <c r="J62" s="43">
        <f t="shared" si="0"/>
        <v>0</v>
      </c>
      <c r="K62" s="49">
        <f t="shared" si="1"/>
        <v>0</v>
      </c>
      <c r="M62" s="66" t="s">
        <v>2</v>
      </c>
      <c r="N62" s="67">
        <v>26</v>
      </c>
      <c r="O62" s="68">
        <v>7</v>
      </c>
      <c r="P62" s="68">
        <v>19</v>
      </c>
      <c r="Q62" s="69">
        <f>SUM(N62:P62)</f>
        <v>52</v>
      </c>
    </row>
    <row r="64" spans="1:17" ht="17.399999999999999" customHeight="1" x14ac:dyDescent="0.3">
      <c r="C64" s="197" t="s">
        <v>49</v>
      </c>
      <c r="D64" s="197"/>
    </row>
    <row r="65" spans="3:13" ht="15" customHeight="1" x14ac:dyDescent="0.3">
      <c r="C65" s="193" t="s">
        <v>44</v>
      </c>
      <c r="D65" s="194"/>
      <c r="E65" s="70"/>
      <c r="F65" s="71"/>
      <c r="G65" s="72"/>
      <c r="H65" s="72"/>
      <c r="I65" s="72"/>
      <c r="J65" s="76">
        <f>SUM(J8:J62)</f>
        <v>0</v>
      </c>
      <c r="K65" s="74"/>
    </row>
    <row r="67" spans="3:13" ht="15" customHeight="1" x14ac:dyDescent="0.3">
      <c r="C67" s="193" t="s">
        <v>45</v>
      </c>
      <c r="D67" s="194"/>
      <c r="E67" s="70"/>
      <c r="F67" s="71"/>
      <c r="G67" s="72"/>
      <c r="H67" s="72"/>
      <c r="I67" s="72"/>
      <c r="J67" s="73"/>
      <c r="K67" s="75">
        <f>SUM(K8:K62)</f>
        <v>0</v>
      </c>
      <c r="M67" s="45"/>
    </row>
    <row r="69" spans="3:13" ht="28.95" customHeight="1" x14ac:dyDescent="0.3">
      <c r="C69" s="195" t="s">
        <v>50</v>
      </c>
      <c r="D69" s="196"/>
      <c r="E69" s="70"/>
      <c r="F69" s="71"/>
      <c r="G69" s="72"/>
      <c r="H69" s="72"/>
      <c r="I69" s="72"/>
      <c r="J69" s="73"/>
      <c r="K69" s="75">
        <f>SUM(K67*48)</f>
        <v>0</v>
      </c>
    </row>
  </sheetData>
  <mergeCells count="57">
    <mergeCell ref="D57:D58"/>
    <mergeCell ref="C6:K6"/>
    <mergeCell ref="C8:C29"/>
    <mergeCell ref="D8:D15"/>
    <mergeCell ref="D16:D20"/>
    <mergeCell ref="D24:D29"/>
    <mergeCell ref="C52:C61"/>
    <mergeCell ref="D52:D56"/>
    <mergeCell ref="D59:D61"/>
    <mergeCell ref="D21:D23"/>
    <mergeCell ref="C30:C51"/>
    <mergeCell ref="D42:D44"/>
    <mergeCell ref="D45:D51"/>
    <mergeCell ref="D30:D41"/>
    <mergeCell ref="M6:Q6"/>
    <mergeCell ref="M8:M15"/>
    <mergeCell ref="M16:M20"/>
    <mergeCell ref="M21:M23"/>
    <mergeCell ref="M24:M29"/>
    <mergeCell ref="N8:N15"/>
    <mergeCell ref="O8:O15"/>
    <mergeCell ref="P8:P15"/>
    <mergeCell ref="Q8:Q15"/>
    <mergeCell ref="N16:N20"/>
    <mergeCell ref="O16:O20"/>
    <mergeCell ref="P16:P20"/>
    <mergeCell ref="Q16:Q20"/>
    <mergeCell ref="N21:N23"/>
    <mergeCell ref="O21:O23"/>
    <mergeCell ref="P21:P23"/>
    <mergeCell ref="M30:M41"/>
    <mergeCell ref="M42:M44"/>
    <mergeCell ref="M45:M51"/>
    <mergeCell ref="M52:M56"/>
    <mergeCell ref="M57:M58"/>
    <mergeCell ref="M59:M61"/>
    <mergeCell ref="C65:D65"/>
    <mergeCell ref="C67:D67"/>
    <mergeCell ref="C69:D69"/>
    <mergeCell ref="C64:D64"/>
    <mergeCell ref="Q21:Q23"/>
    <mergeCell ref="N24:N29"/>
    <mergeCell ref="O24:O29"/>
    <mergeCell ref="P24:P29"/>
    <mergeCell ref="Q24:Q29"/>
    <mergeCell ref="N59:N61"/>
    <mergeCell ref="O59:O61"/>
    <mergeCell ref="P59:P61"/>
    <mergeCell ref="Q59:Q61"/>
    <mergeCell ref="N52:N56"/>
    <mergeCell ref="O52:O56"/>
    <mergeCell ref="P52:P56"/>
    <mergeCell ref="Q52:Q56"/>
    <mergeCell ref="N57:N58"/>
    <mergeCell ref="O57:O58"/>
    <mergeCell ref="P57:P58"/>
    <mergeCell ref="Q57:Q58"/>
  </mergeCell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26"/>
  <sheetViews>
    <sheetView zoomScale="110" zoomScaleNormal="110" workbookViewId="0">
      <selection activeCell="J25" sqref="J25"/>
    </sheetView>
  </sheetViews>
  <sheetFormatPr defaultRowHeight="14.4" x14ac:dyDescent="0.3"/>
  <cols>
    <col min="3" max="3" width="12" customWidth="1"/>
    <col min="4" max="4" width="16.33203125" customWidth="1"/>
    <col min="5" max="5" width="7.33203125" customWidth="1"/>
    <col min="6" max="6" width="2.44140625" customWidth="1"/>
    <col min="7" max="7" width="7.33203125" customWidth="1"/>
    <col min="9" max="9" width="14.6640625" style="4" customWidth="1"/>
    <col min="10" max="11" width="12.5546875" style="4" customWidth="1"/>
    <col min="12" max="12" width="34.6640625" style="3" customWidth="1"/>
    <col min="13" max="13" width="8.88671875" style="3"/>
  </cols>
  <sheetData>
    <row r="1" spans="1:13" x14ac:dyDescent="0.3">
      <c r="A1" s="1" t="s">
        <v>100</v>
      </c>
      <c r="C1" s="3"/>
      <c r="D1" s="3"/>
      <c r="E1" s="3"/>
    </row>
    <row r="2" spans="1:13" x14ac:dyDescent="0.3">
      <c r="A2" t="s">
        <v>0</v>
      </c>
      <c r="C2" s="3"/>
      <c r="D2" s="3"/>
      <c r="E2" s="3"/>
    </row>
    <row r="3" spans="1:13" x14ac:dyDescent="0.3">
      <c r="C3" s="3"/>
      <c r="D3" s="3"/>
      <c r="E3" s="3"/>
    </row>
    <row r="4" spans="1:13" x14ac:dyDescent="0.3">
      <c r="A4" t="s">
        <v>65</v>
      </c>
      <c r="C4" s="3"/>
      <c r="D4" s="3"/>
      <c r="E4" s="3"/>
    </row>
    <row r="6" spans="1:13" x14ac:dyDescent="0.3">
      <c r="C6" s="212" t="s">
        <v>59</v>
      </c>
      <c r="D6" s="213"/>
      <c r="E6" s="213"/>
      <c r="F6" s="213"/>
      <c r="G6" s="213"/>
      <c r="H6" s="213"/>
      <c r="I6" s="213"/>
      <c r="J6" s="213"/>
      <c r="K6" s="213"/>
      <c r="L6" s="213"/>
      <c r="M6" s="214"/>
    </row>
    <row r="7" spans="1:13" x14ac:dyDescent="0.3">
      <c r="C7" s="80"/>
      <c r="D7" s="81"/>
      <c r="E7" s="81"/>
      <c r="F7" s="81"/>
      <c r="G7" s="81"/>
      <c r="H7" s="81"/>
      <c r="I7" s="213"/>
      <c r="J7" s="213"/>
      <c r="K7" s="81"/>
      <c r="L7" s="81"/>
      <c r="M7" s="82"/>
    </row>
    <row r="8" spans="1:13" ht="59.4" customHeight="1" x14ac:dyDescent="0.3">
      <c r="C8" s="102" t="s">
        <v>4</v>
      </c>
      <c r="D8" s="79" t="s">
        <v>57</v>
      </c>
      <c r="E8" s="238" t="s">
        <v>63</v>
      </c>
      <c r="F8" s="238"/>
      <c r="G8" s="238"/>
      <c r="H8" s="79" t="s">
        <v>22</v>
      </c>
      <c r="I8" s="79" t="s">
        <v>64</v>
      </c>
      <c r="J8" s="79" t="s">
        <v>58</v>
      </c>
      <c r="K8" s="129" t="s">
        <v>102</v>
      </c>
      <c r="L8" s="93" t="s">
        <v>61</v>
      </c>
      <c r="M8" s="78"/>
    </row>
    <row r="9" spans="1:13" x14ac:dyDescent="0.3">
      <c r="C9" s="239" t="s">
        <v>67</v>
      </c>
      <c r="D9" s="94" t="s">
        <v>69</v>
      </c>
      <c r="E9" s="95"/>
      <c r="F9" s="96" t="s">
        <v>60</v>
      </c>
      <c r="G9" s="97"/>
      <c r="H9" s="7">
        <v>16</v>
      </c>
      <c r="I9" s="6"/>
      <c r="J9" s="6" t="s">
        <v>60</v>
      </c>
      <c r="K9" s="103"/>
      <c r="L9" s="98" t="s">
        <v>73</v>
      </c>
      <c r="M9" s="99"/>
    </row>
    <row r="10" spans="1:13" x14ac:dyDescent="0.3">
      <c r="C10" s="240"/>
      <c r="D10" s="83" t="s">
        <v>70</v>
      </c>
      <c r="E10" s="87"/>
      <c r="F10" s="88" t="s">
        <v>60</v>
      </c>
      <c r="G10" s="89"/>
      <c r="H10" s="10">
        <v>40</v>
      </c>
      <c r="I10" s="9"/>
      <c r="J10" s="9" t="s">
        <v>60</v>
      </c>
      <c r="K10" s="104"/>
      <c r="L10" s="84" t="s">
        <v>73</v>
      </c>
      <c r="M10" s="100"/>
    </row>
    <row r="11" spans="1:13" x14ac:dyDescent="0.3">
      <c r="C11" s="240"/>
      <c r="D11" s="83" t="s">
        <v>71</v>
      </c>
      <c r="E11" s="87"/>
      <c r="F11" s="88" t="s">
        <v>60</v>
      </c>
      <c r="G11" s="89"/>
      <c r="H11" s="10">
        <v>34</v>
      </c>
      <c r="I11" s="9"/>
      <c r="J11" s="9" t="s">
        <v>60</v>
      </c>
      <c r="K11" s="104"/>
      <c r="L11" s="84" t="s">
        <v>73</v>
      </c>
      <c r="M11" s="100"/>
    </row>
    <row r="12" spans="1:13" x14ac:dyDescent="0.3">
      <c r="C12" s="240"/>
      <c r="D12" s="83" t="s">
        <v>104</v>
      </c>
      <c r="E12" s="87"/>
      <c r="F12" s="88" t="s">
        <v>60</v>
      </c>
      <c r="G12" s="89"/>
      <c r="H12" s="10">
        <v>5</v>
      </c>
      <c r="I12" s="9"/>
      <c r="J12" s="9" t="s">
        <v>60</v>
      </c>
      <c r="K12" s="104"/>
      <c r="L12" s="84" t="s">
        <v>73</v>
      </c>
      <c r="M12" s="100"/>
    </row>
    <row r="13" spans="1:13" x14ac:dyDescent="0.3">
      <c r="C13" s="240"/>
      <c r="D13" s="83"/>
      <c r="E13" s="87"/>
      <c r="F13" s="88"/>
      <c r="G13" s="89"/>
      <c r="H13" s="10"/>
      <c r="I13" s="9"/>
      <c r="J13" s="9"/>
      <c r="K13" s="104"/>
      <c r="L13" s="84"/>
      <c r="M13" s="100"/>
    </row>
    <row r="14" spans="1:13" x14ac:dyDescent="0.3">
      <c r="C14" s="240"/>
      <c r="D14" s="83"/>
      <c r="E14" s="87"/>
      <c r="F14" s="88"/>
      <c r="G14" s="89"/>
      <c r="H14" s="10"/>
      <c r="I14" s="9"/>
      <c r="J14" s="9"/>
      <c r="K14" s="104"/>
      <c r="L14" s="84"/>
      <c r="M14" s="100"/>
    </row>
    <row r="15" spans="1:13" x14ac:dyDescent="0.3">
      <c r="C15" s="240"/>
      <c r="D15" s="83"/>
      <c r="E15" s="87"/>
      <c r="F15" s="88"/>
      <c r="G15" s="89"/>
      <c r="H15" s="10"/>
      <c r="I15" s="9"/>
      <c r="J15" s="9"/>
      <c r="K15" s="104"/>
      <c r="L15" s="84"/>
      <c r="M15" s="100"/>
    </row>
    <row r="16" spans="1:13" x14ac:dyDescent="0.3">
      <c r="C16" s="240"/>
      <c r="D16" s="83"/>
      <c r="E16" s="87"/>
      <c r="F16" s="88"/>
      <c r="G16" s="89"/>
      <c r="H16" s="10"/>
      <c r="I16" s="9"/>
      <c r="J16" s="9"/>
      <c r="K16" s="104"/>
      <c r="L16" s="84"/>
      <c r="M16" s="100"/>
    </row>
    <row r="17" spans="3:13" x14ac:dyDescent="0.3">
      <c r="C17" s="240"/>
      <c r="D17" s="83"/>
      <c r="E17" s="87"/>
      <c r="F17" s="88"/>
      <c r="G17" s="89"/>
      <c r="H17" s="10"/>
      <c r="I17" s="9"/>
      <c r="J17" s="9"/>
      <c r="K17" s="104"/>
      <c r="L17" s="84"/>
      <c r="M17" s="100"/>
    </row>
    <row r="18" spans="3:13" x14ac:dyDescent="0.3">
      <c r="C18" s="240"/>
      <c r="D18" s="83"/>
      <c r="E18" s="87"/>
      <c r="F18" s="88"/>
      <c r="G18" s="89"/>
      <c r="H18" s="10"/>
      <c r="I18" s="9"/>
      <c r="J18" s="9"/>
      <c r="K18" s="104"/>
      <c r="L18" s="84"/>
      <c r="M18" s="100"/>
    </row>
    <row r="19" spans="3:13" x14ac:dyDescent="0.3">
      <c r="C19" s="241"/>
      <c r="D19" s="85"/>
      <c r="E19" s="90"/>
      <c r="F19" s="91"/>
      <c r="G19" s="92"/>
      <c r="H19" s="11"/>
      <c r="I19" s="14"/>
      <c r="J19" s="14"/>
      <c r="K19" s="105"/>
      <c r="L19" s="86"/>
      <c r="M19" s="101"/>
    </row>
    <row r="20" spans="3:13" x14ac:dyDescent="0.3">
      <c r="D20" s="2"/>
      <c r="E20" s="2"/>
      <c r="F20" s="2"/>
      <c r="G20" s="2"/>
      <c r="H20" s="2"/>
    </row>
    <row r="21" spans="3:13" ht="15" thickBot="1" x14ac:dyDescent="0.35">
      <c r="D21" s="2"/>
      <c r="E21" s="2"/>
      <c r="F21" s="2"/>
      <c r="G21" s="2"/>
      <c r="H21" s="2"/>
    </row>
    <row r="22" spans="3:13" ht="15" thickBot="1" x14ac:dyDescent="0.35">
      <c r="C22" s="251" t="s">
        <v>62</v>
      </c>
      <c r="D22" s="252">
        <v>161</v>
      </c>
      <c r="E22" s="253"/>
      <c r="F22" s="253"/>
      <c r="G22" s="253"/>
      <c r="H22" s="254">
        <f>SUM(H9:H19)</f>
        <v>95</v>
      </c>
    </row>
    <row r="23" spans="3:13" x14ac:dyDescent="0.3">
      <c r="D23" s="2"/>
      <c r="E23" s="2"/>
      <c r="F23" s="2"/>
      <c r="G23" s="2"/>
      <c r="H23" s="2"/>
    </row>
    <row r="24" spans="3:13" x14ac:dyDescent="0.3">
      <c r="D24" s="2"/>
      <c r="E24" s="2"/>
      <c r="F24" s="2"/>
      <c r="G24" s="2"/>
      <c r="H24" s="2"/>
    </row>
    <row r="25" spans="3:13" x14ac:dyDescent="0.3">
      <c r="D25" s="2"/>
      <c r="E25" s="2"/>
      <c r="F25" s="2"/>
      <c r="G25" s="2"/>
      <c r="H25" s="2"/>
    </row>
    <row r="26" spans="3:13" x14ac:dyDescent="0.3">
      <c r="D26" s="2"/>
      <c r="E26" s="2"/>
      <c r="F26" s="2"/>
      <c r="G26" s="2"/>
      <c r="H26" s="2"/>
    </row>
  </sheetData>
  <mergeCells count="4">
    <mergeCell ref="C6:M6"/>
    <mergeCell ref="I7:J7"/>
    <mergeCell ref="E8:G8"/>
    <mergeCell ref="C9:C19"/>
  </mergeCells>
  <pageMargins left="0.7" right="0.7" top="0.78740157499999996" bottom="0.78740157499999996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B2:L113"/>
  <sheetViews>
    <sheetView workbookViewId="0">
      <selection activeCell="O105" sqref="O105"/>
    </sheetView>
  </sheetViews>
  <sheetFormatPr defaultRowHeight="14.4" x14ac:dyDescent="0.3"/>
  <cols>
    <col min="3" max="3" width="14.33203125" style="118" customWidth="1"/>
    <col min="4" max="4" width="6.44140625" customWidth="1"/>
    <col min="5" max="5" width="3.44140625" customWidth="1"/>
    <col min="6" max="6" width="6" customWidth="1"/>
    <col min="7" max="8" width="8.88671875" style="2"/>
    <col min="9" max="9" width="8.88671875" style="2" customWidth="1"/>
    <col min="10" max="10" width="8.88671875" style="2"/>
  </cols>
  <sheetData>
    <row r="2" spans="3:10" ht="15" thickBot="1" x14ac:dyDescent="0.35"/>
    <row r="3" spans="3:10" ht="29.4" thickBot="1" x14ac:dyDescent="0.35">
      <c r="C3" s="119" t="s">
        <v>101</v>
      </c>
      <c r="D3" s="242" t="s">
        <v>110</v>
      </c>
      <c r="E3" s="243"/>
      <c r="F3" s="244"/>
      <c r="G3" s="125" t="s">
        <v>76</v>
      </c>
      <c r="H3" s="125" t="s">
        <v>22</v>
      </c>
      <c r="I3" s="125" t="s">
        <v>106</v>
      </c>
      <c r="J3" s="162" t="s">
        <v>108</v>
      </c>
    </row>
    <row r="4" spans="3:10" ht="15" thickBot="1" x14ac:dyDescent="0.35">
      <c r="C4" s="117" t="s">
        <v>78</v>
      </c>
      <c r="D4" s="141">
        <v>0.6</v>
      </c>
      <c r="E4" s="142" t="s">
        <v>60</v>
      </c>
      <c r="F4" s="143">
        <v>1.2</v>
      </c>
      <c r="G4" s="126">
        <v>1</v>
      </c>
      <c r="H4" s="154">
        <f>SUM(D4*F4)</f>
        <v>0.72</v>
      </c>
      <c r="I4" s="154">
        <f>SUM(G4*H4)</f>
        <v>0.72</v>
      </c>
      <c r="J4" s="163"/>
    </row>
    <row r="5" spans="3:10" ht="15" thickBot="1" x14ac:dyDescent="0.35">
      <c r="C5" s="117"/>
      <c r="D5" s="144">
        <v>0.3</v>
      </c>
      <c r="E5" s="135" t="s">
        <v>60</v>
      </c>
      <c r="F5" s="140">
        <v>1.1000000000000001</v>
      </c>
      <c r="G5" s="126">
        <v>5</v>
      </c>
      <c r="H5" s="154">
        <f t="shared" ref="H5:H11" si="0">SUM(D5*F5)</f>
        <v>0.33</v>
      </c>
      <c r="I5" s="154">
        <f t="shared" ref="I5:I11" si="1">SUM(G5*H5)</f>
        <v>1.6500000000000001</v>
      </c>
      <c r="J5" s="163"/>
    </row>
    <row r="6" spans="3:10" ht="15" thickBot="1" x14ac:dyDescent="0.35">
      <c r="C6" s="117"/>
      <c r="D6" s="145">
        <v>0.22</v>
      </c>
      <c r="E6" s="135" t="s">
        <v>60</v>
      </c>
      <c r="F6" s="137">
        <v>1.1000000000000001</v>
      </c>
      <c r="G6" s="126">
        <v>2</v>
      </c>
      <c r="H6" s="154">
        <f t="shared" si="0"/>
        <v>0.24200000000000002</v>
      </c>
      <c r="I6" s="154">
        <f t="shared" si="1"/>
        <v>0.48400000000000004</v>
      </c>
      <c r="J6" s="163"/>
    </row>
    <row r="7" spans="3:10" ht="15" thickBot="1" x14ac:dyDescent="0.35">
      <c r="C7" s="117"/>
      <c r="D7" s="145">
        <v>0.22</v>
      </c>
      <c r="E7" s="135" t="s">
        <v>60</v>
      </c>
      <c r="F7" s="111">
        <v>0.56000000000000005</v>
      </c>
      <c r="G7" s="126">
        <v>2</v>
      </c>
      <c r="H7" s="154">
        <f t="shared" si="0"/>
        <v>0.12320000000000002</v>
      </c>
      <c r="I7" s="154">
        <f t="shared" si="1"/>
        <v>0.24640000000000004</v>
      </c>
      <c r="J7" s="163"/>
    </row>
    <row r="8" spans="3:10" ht="15" thickBot="1" x14ac:dyDescent="0.35">
      <c r="C8" s="117"/>
      <c r="D8" s="144">
        <v>0.33</v>
      </c>
      <c r="E8" s="135" t="s">
        <v>60</v>
      </c>
      <c r="F8" s="111">
        <v>0.56000000000000005</v>
      </c>
      <c r="G8" s="126">
        <v>1</v>
      </c>
      <c r="H8" s="154">
        <f t="shared" si="0"/>
        <v>0.18480000000000002</v>
      </c>
      <c r="I8" s="154">
        <f t="shared" si="1"/>
        <v>0.18480000000000002</v>
      </c>
      <c r="J8" s="163"/>
    </row>
    <row r="9" spans="3:10" ht="15" thickBot="1" x14ac:dyDescent="0.35">
      <c r="C9" s="117"/>
      <c r="D9" s="144">
        <v>0.33</v>
      </c>
      <c r="E9" s="135" t="s">
        <v>60</v>
      </c>
      <c r="F9" s="137">
        <v>1.1000000000000001</v>
      </c>
      <c r="G9" s="126">
        <v>1</v>
      </c>
      <c r="H9" s="154">
        <f t="shared" si="0"/>
        <v>0.36300000000000004</v>
      </c>
      <c r="I9" s="154">
        <f t="shared" si="1"/>
        <v>0.36300000000000004</v>
      </c>
      <c r="J9" s="163"/>
    </row>
    <row r="10" spans="3:10" ht="15" thickBot="1" x14ac:dyDescent="0.35">
      <c r="C10" s="117"/>
      <c r="D10" s="145">
        <v>0.71</v>
      </c>
      <c r="E10" s="135" t="s">
        <v>60</v>
      </c>
      <c r="F10" s="137">
        <v>1.1000000000000001</v>
      </c>
      <c r="G10" s="126">
        <v>1</v>
      </c>
      <c r="H10" s="154">
        <f t="shared" si="0"/>
        <v>0.78100000000000003</v>
      </c>
      <c r="I10" s="154">
        <f t="shared" si="1"/>
        <v>0.78100000000000003</v>
      </c>
      <c r="J10" s="163"/>
    </row>
    <row r="11" spans="3:10" ht="15" thickBot="1" x14ac:dyDescent="0.35">
      <c r="C11" s="117"/>
      <c r="D11" s="145">
        <v>0.71</v>
      </c>
      <c r="E11" s="135" t="s">
        <v>60</v>
      </c>
      <c r="F11" s="111">
        <v>0.56000000000000005</v>
      </c>
      <c r="G11" s="126">
        <v>1</v>
      </c>
      <c r="H11" s="154">
        <f t="shared" si="0"/>
        <v>0.39760000000000001</v>
      </c>
      <c r="I11" s="154">
        <f t="shared" si="1"/>
        <v>0.39760000000000001</v>
      </c>
      <c r="J11" s="163"/>
    </row>
    <row r="12" spans="3:10" ht="15" thickBot="1" x14ac:dyDescent="0.35">
      <c r="C12" s="120"/>
      <c r="D12" s="146"/>
      <c r="E12" s="134"/>
      <c r="F12" s="112"/>
      <c r="G12" s="127"/>
      <c r="H12" s="127"/>
      <c r="I12" s="155"/>
      <c r="J12" s="164"/>
    </row>
    <row r="13" spans="3:10" ht="15" thickBot="1" x14ac:dyDescent="0.35">
      <c r="C13" s="124" t="s">
        <v>79</v>
      </c>
      <c r="D13" s="144">
        <v>0.4</v>
      </c>
      <c r="E13" s="135" t="s">
        <v>60</v>
      </c>
      <c r="F13" s="111">
        <v>1.24</v>
      </c>
      <c r="G13" s="126">
        <v>4</v>
      </c>
      <c r="H13" s="154">
        <f t="shared" ref="H13:H14" si="2">SUM(D13*F13)</f>
        <v>0.496</v>
      </c>
      <c r="I13" s="154">
        <f t="shared" ref="I13:I14" si="3">SUM(G13*H13)</f>
        <v>1.984</v>
      </c>
      <c r="J13" s="163">
        <v>4</v>
      </c>
    </row>
    <row r="14" spans="3:10" ht="15" thickBot="1" x14ac:dyDescent="0.35">
      <c r="C14" s="117"/>
      <c r="D14" s="144">
        <v>0.4</v>
      </c>
      <c r="E14" s="135" t="s">
        <v>60</v>
      </c>
      <c r="F14" s="111">
        <v>0.55000000000000004</v>
      </c>
      <c r="G14" s="126">
        <v>4</v>
      </c>
      <c r="H14" s="154">
        <f t="shared" si="2"/>
        <v>0.22000000000000003</v>
      </c>
      <c r="I14" s="154">
        <f t="shared" si="3"/>
        <v>0.88000000000000012</v>
      </c>
      <c r="J14" s="163">
        <v>4</v>
      </c>
    </row>
    <row r="15" spans="3:10" ht="15" thickBot="1" x14ac:dyDescent="0.35">
      <c r="C15" s="120"/>
      <c r="D15" s="146"/>
      <c r="E15" s="134"/>
      <c r="F15" s="112"/>
      <c r="G15" s="127"/>
      <c r="H15" s="127"/>
      <c r="I15" s="155"/>
      <c r="J15" s="164"/>
    </row>
    <row r="16" spans="3:10" ht="15" thickBot="1" x14ac:dyDescent="0.35">
      <c r="C16" s="122" t="s">
        <v>80</v>
      </c>
      <c r="D16" s="145">
        <v>0.45</v>
      </c>
      <c r="E16" s="135" t="s">
        <v>60</v>
      </c>
      <c r="F16" s="137">
        <v>1.2</v>
      </c>
      <c r="G16" s="126">
        <v>2</v>
      </c>
      <c r="H16" s="154">
        <f t="shared" ref="H16:H17" si="4">SUM(D16*F16)</f>
        <v>0.54</v>
      </c>
      <c r="I16" s="154">
        <f t="shared" ref="I16:I17" si="5">SUM(G16*H16)</f>
        <v>1.08</v>
      </c>
      <c r="J16" s="163">
        <v>2</v>
      </c>
    </row>
    <row r="17" spans="3:10" ht="15" thickBot="1" x14ac:dyDescent="0.35">
      <c r="C17" s="117"/>
      <c r="D17" s="145">
        <v>0.45</v>
      </c>
      <c r="E17" s="135" t="s">
        <v>60</v>
      </c>
      <c r="F17" s="111">
        <v>0.55000000000000004</v>
      </c>
      <c r="G17" s="126">
        <v>2</v>
      </c>
      <c r="H17" s="154">
        <f t="shared" si="4"/>
        <v>0.24750000000000003</v>
      </c>
      <c r="I17" s="154">
        <f t="shared" si="5"/>
        <v>0.49500000000000005</v>
      </c>
      <c r="J17" s="163">
        <v>2</v>
      </c>
    </row>
    <row r="18" spans="3:10" ht="15" thickBot="1" x14ac:dyDescent="0.35">
      <c r="C18" s="120"/>
      <c r="D18" s="146"/>
      <c r="E18" s="134"/>
      <c r="F18" s="112"/>
      <c r="G18" s="127"/>
      <c r="H18" s="127"/>
      <c r="I18" s="155"/>
      <c r="J18" s="164"/>
    </row>
    <row r="19" spans="3:10" ht="15" thickBot="1" x14ac:dyDescent="0.35">
      <c r="C19" s="122" t="s">
        <v>81</v>
      </c>
      <c r="D19" s="145">
        <v>0.43</v>
      </c>
      <c r="E19" s="135" t="s">
        <v>60</v>
      </c>
      <c r="F19" s="137">
        <v>1.1000000000000001</v>
      </c>
      <c r="G19" s="126">
        <v>4</v>
      </c>
      <c r="H19" s="154">
        <f t="shared" ref="H19:H22" si="6">SUM(D19*F19)</f>
        <v>0.47300000000000003</v>
      </c>
      <c r="I19" s="154">
        <f t="shared" ref="I19:I22" si="7">SUM(G19*H19)</f>
        <v>1.8920000000000001</v>
      </c>
      <c r="J19" s="163">
        <v>4</v>
      </c>
    </row>
    <row r="20" spans="3:10" ht="15" thickBot="1" x14ac:dyDescent="0.35">
      <c r="C20" s="117"/>
      <c r="D20" s="145">
        <v>0.95</v>
      </c>
      <c r="E20" s="135" t="s">
        <v>60</v>
      </c>
      <c r="F20" s="137">
        <v>0.5</v>
      </c>
      <c r="G20" s="126">
        <v>2</v>
      </c>
      <c r="H20" s="154">
        <f t="shared" si="6"/>
        <v>0.47499999999999998</v>
      </c>
      <c r="I20" s="154">
        <f t="shared" si="7"/>
        <v>0.95</v>
      </c>
      <c r="J20" s="163">
        <v>2</v>
      </c>
    </row>
    <row r="21" spans="3:10" ht="15" thickBot="1" x14ac:dyDescent="0.35">
      <c r="C21" s="117"/>
      <c r="D21" s="145">
        <v>0.63</v>
      </c>
      <c r="E21" s="135" t="s">
        <v>60</v>
      </c>
      <c r="F21" s="137">
        <v>1.1000000000000001</v>
      </c>
      <c r="G21" s="126">
        <v>2</v>
      </c>
      <c r="H21" s="154">
        <f t="shared" si="6"/>
        <v>0.69300000000000006</v>
      </c>
      <c r="I21" s="154">
        <f t="shared" si="7"/>
        <v>1.3860000000000001</v>
      </c>
      <c r="J21" s="163"/>
    </row>
    <row r="22" spans="3:10" ht="15" thickBot="1" x14ac:dyDescent="0.35">
      <c r="C22" s="117"/>
      <c r="D22" s="145">
        <v>0.63</v>
      </c>
      <c r="E22" s="135" t="s">
        <v>60</v>
      </c>
      <c r="F22" s="137">
        <v>0.5</v>
      </c>
      <c r="G22" s="126">
        <v>2</v>
      </c>
      <c r="H22" s="154">
        <f t="shared" si="6"/>
        <v>0.315</v>
      </c>
      <c r="I22" s="154">
        <f t="shared" si="7"/>
        <v>0.63</v>
      </c>
      <c r="J22" s="163"/>
    </row>
    <row r="23" spans="3:10" ht="15" thickBot="1" x14ac:dyDescent="0.35">
      <c r="C23" s="120"/>
      <c r="D23" s="146"/>
      <c r="E23" s="134"/>
      <c r="F23" s="112"/>
      <c r="G23" s="127"/>
      <c r="H23" s="127"/>
      <c r="I23" s="155"/>
      <c r="J23" s="164"/>
    </row>
    <row r="24" spans="3:10" ht="15" thickBot="1" x14ac:dyDescent="0.35">
      <c r="C24" s="122" t="s">
        <v>82</v>
      </c>
      <c r="D24" s="145">
        <v>0.63</v>
      </c>
      <c r="E24" s="135" t="s">
        <v>60</v>
      </c>
      <c r="F24" s="137">
        <v>1</v>
      </c>
      <c r="G24" s="126">
        <v>1</v>
      </c>
      <c r="H24" s="154">
        <f t="shared" ref="H24:H25" si="8">SUM(D24*F24)</f>
        <v>0.63</v>
      </c>
      <c r="I24" s="154">
        <f t="shared" ref="I24:I25" si="9">SUM(G24*H24)</f>
        <v>0.63</v>
      </c>
      <c r="J24" s="163"/>
    </row>
    <row r="25" spans="3:10" ht="15" thickBot="1" x14ac:dyDescent="0.35">
      <c r="C25" s="117"/>
      <c r="D25" s="145">
        <v>0.63</v>
      </c>
      <c r="E25" s="135" t="s">
        <v>60</v>
      </c>
      <c r="F25" s="111">
        <v>0.45</v>
      </c>
      <c r="G25" s="126">
        <v>1</v>
      </c>
      <c r="H25" s="154">
        <f t="shared" si="8"/>
        <v>0.28350000000000003</v>
      </c>
      <c r="I25" s="154">
        <f t="shared" si="9"/>
        <v>0.28350000000000003</v>
      </c>
      <c r="J25" s="163"/>
    </row>
    <row r="26" spans="3:10" ht="15" thickBot="1" x14ac:dyDescent="0.35">
      <c r="C26" s="120"/>
      <c r="D26" s="146"/>
      <c r="E26" s="134"/>
      <c r="F26" s="112"/>
      <c r="G26" s="127"/>
      <c r="H26" s="127"/>
      <c r="I26" s="155"/>
      <c r="J26" s="164"/>
    </row>
    <row r="27" spans="3:10" ht="15" thickBot="1" x14ac:dyDescent="0.35">
      <c r="C27" s="122" t="s">
        <v>83</v>
      </c>
      <c r="D27" s="145">
        <v>0.45</v>
      </c>
      <c r="E27" s="135" t="s">
        <v>60</v>
      </c>
      <c r="F27" s="137">
        <v>1.2</v>
      </c>
      <c r="G27" s="126">
        <v>2</v>
      </c>
      <c r="H27" s="154">
        <f t="shared" ref="H27:H28" si="10">SUM(D27*F27)</f>
        <v>0.54</v>
      </c>
      <c r="I27" s="154">
        <f t="shared" ref="I27:I28" si="11">SUM(G27*H27)</f>
        <v>1.08</v>
      </c>
      <c r="J27" s="163">
        <v>2</v>
      </c>
    </row>
    <row r="28" spans="3:10" ht="15" thickBot="1" x14ac:dyDescent="0.35">
      <c r="C28" s="117"/>
      <c r="D28" s="145">
        <v>0.45</v>
      </c>
      <c r="E28" s="135" t="s">
        <v>60</v>
      </c>
      <c r="F28" s="111">
        <v>0.55000000000000004</v>
      </c>
      <c r="G28" s="126">
        <v>2</v>
      </c>
      <c r="H28" s="154">
        <f t="shared" si="10"/>
        <v>0.24750000000000003</v>
      </c>
      <c r="I28" s="154">
        <f t="shared" si="11"/>
        <v>0.49500000000000005</v>
      </c>
      <c r="J28" s="163"/>
    </row>
    <row r="29" spans="3:10" ht="15" thickBot="1" x14ac:dyDescent="0.35">
      <c r="C29" s="120"/>
      <c r="D29" s="146"/>
      <c r="E29" s="134"/>
      <c r="F29" s="112"/>
      <c r="G29" s="127"/>
      <c r="H29" s="127"/>
      <c r="I29" s="155"/>
      <c r="J29" s="164"/>
    </row>
    <row r="30" spans="3:10" ht="15" thickBot="1" x14ac:dyDescent="0.35">
      <c r="C30" s="122" t="s">
        <v>84</v>
      </c>
      <c r="D30" s="145">
        <v>0.45</v>
      </c>
      <c r="E30" s="135" t="s">
        <v>60</v>
      </c>
      <c r="F30" s="111">
        <v>1.24</v>
      </c>
      <c r="G30" s="126">
        <v>2</v>
      </c>
      <c r="H30" s="154">
        <f t="shared" ref="H30:H31" si="12">SUM(D30*F30)</f>
        <v>0.55800000000000005</v>
      </c>
      <c r="I30" s="154">
        <f t="shared" ref="I30:I31" si="13">SUM(G30*H30)</f>
        <v>1.1160000000000001</v>
      </c>
      <c r="J30" s="163">
        <v>2</v>
      </c>
    </row>
    <row r="31" spans="3:10" ht="15" thickBot="1" x14ac:dyDescent="0.35">
      <c r="C31" s="117"/>
      <c r="D31" s="145">
        <v>0.45</v>
      </c>
      <c r="E31" s="135" t="s">
        <v>60</v>
      </c>
      <c r="F31" s="111">
        <v>0.55000000000000004</v>
      </c>
      <c r="G31" s="126">
        <v>2</v>
      </c>
      <c r="H31" s="154">
        <f t="shared" si="12"/>
        <v>0.24750000000000003</v>
      </c>
      <c r="I31" s="154">
        <f t="shared" si="13"/>
        <v>0.49500000000000005</v>
      </c>
      <c r="J31" s="163"/>
    </row>
    <row r="32" spans="3:10" ht="15" thickBot="1" x14ac:dyDescent="0.35">
      <c r="C32" s="120"/>
      <c r="D32" s="146"/>
      <c r="E32" s="134"/>
      <c r="F32" s="112"/>
      <c r="G32" s="127"/>
      <c r="H32" s="127"/>
      <c r="I32" s="155"/>
      <c r="J32" s="164"/>
    </row>
    <row r="33" spans="3:10" ht="15" thickBot="1" x14ac:dyDescent="0.35">
      <c r="C33" s="122" t="s">
        <v>85</v>
      </c>
      <c r="D33" s="145">
        <v>0.53</v>
      </c>
      <c r="E33" s="135" t="s">
        <v>60</v>
      </c>
      <c r="F33" s="137">
        <v>1.2</v>
      </c>
      <c r="G33" s="126">
        <v>5</v>
      </c>
      <c r="H33" s="154">
        <f t="shared" ref="H33:H34" si="14">SUM(D33*F33)</f>
        <v>0.63600000000000001</v>
      </c>
      <c r="I33" s="154">
        <f t="shared" ref="I33:I34" si="15">SUM(G33*H33)</f>
        <v>3.18</v>
      </c>
      <c r="J33" s="163">
        <v>5</v>
      </c>
    </row>
    <row r="34" spans="3:10" ht="15" thickBot="1" x14ac:dyDescent="0.35">
      <c r="C34" s="117"/>
      <c r="D34" s="145">
        <v>0.53</v>
      </c>
      <c r="E34" s="135" t="s">
        <v>60</v>
      </c>
      <c r="F34" s="137">
        <v>0.6</v>
      </c>
      <c r="G34" s="126">
        <v>5</v>
      </c>
      <c r="H34" s="154">
        <f t="shared" si="14"/>
        <v>0.318</v>
      </c>
      <c r="I34" s="154">
        <f t="shared" si="15"/>
        <v>1.59</v>
      </c>
      <c r="J34" s="163">
        <v>2</v>
      </c>
    </row>
    <row r="35" spans="3:10" ht="15" thickBot="1" x14ac:dyDescent="0.35">
      <c r="C35" s="120"/>
      <c r="D35" s="146"/>
      <c r="E35" s="134"/>
      <c r="F35" s="112"/>
      <c r="G35" s="127"/>
      <c r="H35" s="127"/>
      <c r="I35" s="155"/>
      <c r="J35" s="164"/>
    </row>
    <row r="36" spans="3:10" ht="15" customHeight="1" thickBot="1" x14ac:dyDescent="0.35">
      <c r="C36" s="122" t="s">
        <v>86</v>
      </c>
      <c r="D36" s="145">
        <v>0.33</v>
      </c>
      <c r="E36" s="135" t="s">
        <v>60</v>
      </c>
      <c r="F36" s="137">
        <v>1.2</v>
      </c>
      <c r="G36" s="126">
        <v>1</v>
      </c>
      <c r="H36" s="154">
        <f>SUM(D36*F36)</f>
        <v>0.39600000000000002</v>
      </c>
      <c r="I36" s="154">
        <f>SUM(G36*H36)</f>
        <v>0.39600000000000002</v>
      </c>
      <c r="J36" s="163"/>
    </row>
    <row r="37" spans="3:10" ht="15" thickBot="1" x14ac:dyDescent="0.35">
      <c r="C37" s="120"/>
      <c r="D37" s="146"/>
      <c r="E37" s="134"/>
      <c r="F37" s="112"/>
      <c r="G37" s="127"/>
      <c r="H37" s="127"/>
      <c r="I37" s="155"/>
      <c r="J37" s="164"/>
    </row>
    <row r="38" spans="3:10" ht="15" customHeight="1" thickBot="1" x14ac:dyDescent="0.35">
      <c r="C38" s="117"/>
      <c r="D38" s="145"/>
      <c r="E38" s="133"/>
      <c r="F38" s="111"/>
      <c r="G38" s="126"/>
      <c r="H38" s="126"/>
      <c r="I38" s="154"/>
      <c r="J38" s="163"/>
    </row>
    <row r="39" spans="3:10" ht="15" thickBot="1" x14ac:dyDescent="0.35">
      <c r="C39" s="120"/>
      <c r="D39" s="146"/>
      <c r="E39" s="134"/>
      <c r="F39" s="112"/>
      <c r="G39" s="127"/>
      <c r="H39" s="127"/>
      <c r="I39" s="155"/>
      <c r="J39" s="164"/>
    </row>
    <row r="40" spans="3:10" ht="15" thickBot="1" x14ac:dyDescent="0.35">
      <c r="C40" s="122" t="s">
        <v>87</v>
      </c>
      <c r="D40" s="144">
        <v>0.4</v>
      </c>
      <c r="E40" s="135" t="s">
        <v>60</v>
      </c>
      <c r="F40" s="137">
        <v>1.2</v>
      </c>
      <c r="G40" s="126">
        <v>4</v>
      </c>
      <c r="H40" s="126">
        <f t="shared" ref="H40:H41" si="16">SUM(D40*F40)</f>
        <v>0.48</v>
      </c>
      <c r="I40" s="154">
        <f t="shared" ref="I40:I41" si="17">SUM(G40*H40)</f>
        <v>1.92</v>
      </c>
      <c r="J40" s="163">
        <v>4</v>
      </c>
    </row>
    <row r="41" spans="3:10" ht="15" thickBot="1" x14ac:dyDescent="0.35">
      <c r="C41" s="117"/>
      <c r="D41" s="144">
        <v>0.4</v>
      </c>
      <c r="E41" s="135" t="s">
        <v>60</v>
      </c>
      <c r="F41" s="137">
        <v>0.6</v>
      </c>
      <c r="G41" s="126">
        <v>4</v>
      </c>
      <c r="H41" s="126">
        <f t="shared" si="16"/>
        <v>0.24</v>
      </c>
      <c r="I41" s="154">
        <f t="shared" si="17"/>
        <v>0.96</v>
      </c>
      <c r="J41" s="163">
        <v>4</v>
      </c>
    </row>
    <row r="42" spans="3:10" ht="15" thickBot="1" x14ac:dyDescent="0.35">
      <c r="C42" s="120"/>
      <c r="D42" s="146"/>
      <c r="E42" s="134"/>
      <c r="F42" s="112"/>
      <c r="G42" s="127"/>
      <c r="H42" s="127"/>
      <c r="I42" s="155"/>
      <c r="J42" s="164"/>
    </row>
    <row r="43" spans="3:10" ht="15" thickBot="1" x14ac:dyDescent="0.35">
      <c r="C43" s="122" t="s">
        <v>88</v>
      </c>
      <c r="D43" s="145">
        <v>0.67</v>
      </c>
      <c r="E43" s="135" t="s">
        <v>60</v>
      </c>
      <c r="F43" s="111">
        <v>0.78</v>
      </c>
      <c r="G43" s="126">
        <v>1</v>
      </c>
      <c r="H43" s="154">
        <f>SUM(D43*F43)</f>
        <v>0.52260000000000006</v>
      </c>
      <c r="I43" s="154">
        <f>SUM(G43*H43)</f>
        <v>0.52260000000000006</v>
      </c>
      <c r="J43" s="163"/>
    </row>
    <row r="44" spans="3:10" ht="15" thickBot="1" x14ac:dyDescent="0.35">
      <c r="C44" s="120"/>
      <c r="D44" s="146"/>
      <c r="E44" s="134"/>
      <c r="F44" s="112"/>
      <c r="G44" s="127"/>
      <c r="H44" s="127"/>
      <c r="I44" s="155"/>
      <c r="J44" s="164"/>
    </row>
    <row r="45" spans="3:10" ht="15" thickBot="1" x14ac:dyDescent="0.35">
      <c r="C45" s="122" t="s">
        <v>89</v>
      </c>
      <c r="D45" s="145">
        <v>0.45</v>
      </c>
      <c r="E45" s="135" t="s">
        <v>60</v>
      </c>
      <c r="F45" s="111">
        <v>0.78</v>
      </c>
      <c r="G45" s="126">
        <v>2</v>
      </c>
      <c r="H45" s="154">
        <f>SUM(D45*F45)</f>
        <v>0.35100000000000003</v>
      </c>
      <c r="I45" s="154">
        <f>SUM(G45*H45)</f>
        <v>0.70200000000000007</v>
      </c>
      <c r="J45" s="163"/>
    </row>
    <row r="46" spans="3:10" ht="15" thickBot="1" x14ac:dyDescent="0.35">
      <c r="C46" s="120"/>
      <c r="D46" s="146"/>
      <c r="E46" s="134"/>
      <c r="F46" s="112"/>
      <c r="G46" s="127"/>
      <c r="H46" s="127"/>
      <c r="I46" s="155"/>
      <c r="J46" s="164"/>
    </row>
    <row r="47" spans="3:10" ht="15" thickBot="1" x14ac:dyDescent="0.35">
      <c r="C47" s="122" t="s">
        <v>90</v>
      </c>
      <c r="D47" s="145">
        <v>0.45</v>
      </c>
      <c r="E47" s="135" t="s">
        <v>60</v>
      </c>
      <c r="F47" s="111">
        <v>1.24</v>
      </c>
      <c r="G47" s="126">
        <v>2</v>
      </c>
      <c r="H47" s="154">
        <f t="shared" ref="H47:H48" si="18">SUM(D47*F47)</f>
        <v>0.55800000000000005</v>
      </c>
      <c r="I47" s="154">
        <f t="shared" ref="I47:I48" si="19">SUM(G47*H47)</f>
        <v>1.1160000000000001</v>
      </c>
      <c r="J47" s="163">
        <v>2</v>
      </c>
    </row>
    <row r="48" spans="3:10" ht="15" thickBot="1" x14ac:dyDescent="0.35">
      <c r="C48" s="117"/>
      <c r="D48" s="145">
        <v>0.45</v>
      </c>
      <c r="E48" s="135" t="s">
        <v>60</v>
      </c>
      <c r="F48" s="111">
        <v>0.55000000000000004</v>
      </c>
      <c r="G48" s="126">
        <v>2</v>
      </c>
      <c r="H48" s="154">
        <f t="shared" si="18"/>
        <v>0.24750000000000003</v>
      </c>
      <c r="I48" s="154">
        <f t="shared" si="19"/>
        <v>0.49500000000000005</v>
      </c>
      <c r="J48" s="163"/>
    </row>
    <row r="49" spans="3:10" ht="15" thickBot="1" x14ac:dyDescent="0.35">
      <c r="C49" s="120"/>
      <c r="D49" s="146"/>
      <c r="E49" s="134"/>
      <c r="F49" s="112"/>
      <c r="G49" s="127"/>
      <c r="H49" s="127"/>
      <c r="I49" s="155"/>
      <c r="J49" s="164"/>
    </row>
    <row r="50" spans="3:10" ht="15" thickBot="1" x14ac:dyDescent="0.35">
      <c r="C50" s="122" t="s">
        <v>91</v>
      </c>
      <c r="D50" s="145">
        <v>0.63</v>
      </c>
      <c r="E50" s="135" t="s">
        <v>60</v>
      </c>
      <c r="F50" s="111">
        <v>0.78</v>
      </c>
      <c r="G50" s="126">
        <v>1</v>
      </c>
      <c r="H50" s="154">
        <f t="shared" ref="H50:H56" si="20">SUM(D50*F50)</f>
        <v>0.4914</v>
      </c>
      <c r="I50" s="154">
        <f t="shared" ref="I50:I56" si="21">SUM(G50*H50)</f>
        <v>0.4914</v>
      </c>
      <c r="J50" s="163"/>
    </row>
    <row r="51" spans="3:10" ht="15" thickBot="1" x14ac:dyDescent="0.35">
      <c r="C51" s="117"/>
      <c r="D51" s="145">
        <v>0.45</v>
      </c>
      <c r="E51" s="135" t="s">
        <v>60</v>
      </c>
      <c r="F51" s="137">
        <v>1.2</v>
      </c>
      <c r="G51" s="126">
        <v>2</v>
      </c>
      <c r="H51" s="154">
        <f t="shared" si="20"/>
        <v>0.54</v>
      </c>
      <c r="I51" s="154">
        <f t="shared" si="21"/>
        <v>1.08</v>
      </c>
      <c r="J51" s="163">
        <v>2</v>
      </c>
    </row>
    <row r="52" spans="3:10" ht="15" thickBot="1" x14ac:dyDescent="0.35">
      <c r="C52" s="117"/>
      <c r="D52" s="145">
        <v>0.45</v>
      </c>
      <c r="E52" s="135" t="s">
        <v>60</v>
      </c>
      <c r="F52" s="111">
        <v>0.55000000000000004</v>
      </c>
      <c r="G52" s="126">
        <v>2</v>
      </c>
      <c r="H52" s="154">
        <f t="shared" si="20"/>
        <v>0.24750000000000003</v>
      </c>
      <c r="I52" s="154">
        <f t="shared" si="21"/>
        <v>0.49500000000000005</v>
      </c>
      <c r="J52" s="163"/>
    </row>
    <row r="53" spans="3:10" ht="15" thickBot="1" x14ac:dyDescent="0.35">
      <c r="C53" s="122" t="s">
        <v>92</v>
      </c>
      <c r="D53" s="113">
        <v>0.45</v>
      </c>
      <c r="E53" s="142" t="s">
        <v>60</v>
      </c>
      <c r="F53" s="114">
        <v>1.24</v>
      </c>
      <c r="G53" s="126">
        <v>4</v>
      </c>
      <c r="H53" s="154">
        <f t="shared" si="20"/>
        <v>0.55800000000000005</v>
      </c>
      <c r="I53" s="154">
        <f t="shared" si="21"/>
        <v>2.2320000000000002</v>
      </c>
      <c r="J53" s="163">
        <v>4</v>
      </c>
    </row>
    <row r="54" spans="3:10" ht="15" thickBot="1" x14ac:dyDescent="0.35">
      <c r="C54" s="117"/>
      <c r="D54" s="113">
        <v>0.45</v>
      </c>
      <c r="E54" s="142" t="s">
        <v>60</v>
      </c>
      <c r="F54" s="114">
        <v>0.65</v>
      </c>
      <c r="G54" s="126">
        <v>4</v>
      </c>
      <c r="H54" s="154">
        <f t="shared" si="20"/>
        <v>0.29250000000000004</v>
      </c>
      <c r="I54" s="154">
        <f t="shared" si="21"/>
        <v>1.1700000000000002</v>
      </c>
      <c r="J54" s="163">
        <v>4</v>
      </c>
    </row>
    <row r="55" spans="3:10" ht="15" thickBot="1" x14ac:dyDescent="0.35">
      <c r="C55" s="117"/>
      <c r="D55" s="113">
        <v>0.53</v>
      </c>
      <c r="E55" s="142" t="s">
        <v>60</v>
      </c>
      <c r="F55" s="147">
        <v>2.1</v>
      </c>
      <c r="G55" s="126">
        <v>4</v>
      </c>
      <c r="H55" s="154">
        <f t="shared" si="20"/>
        <v>1.1130000000000002</v>
      </c>
      <c r="I55" s="154">
        <f t="shared" si="21"/>
        <v>4.4520000000000008</v>
      </c>
      <c r="J55" s="163">
        <v>4</v>
      </c>
    </row>
    <row r="56" spans="3:10" ht="15" thickBot="1" x14ac:dyDescent="0.35">
      <c r="C56" s="117"/>
      <c r="D56" s="136">
        <v>1.23</v>
      </c>
      <c r="E56" s="142" t="s">
        <v>60</v>
      </c>
      <c r="F56" s="114">
        <v>0.65</v>
      </c>
      <c r="G56" s="126">
        <v>2</v>
      </c>
      <c r="H56" s="154">
        <f t="shared" si="20"/>
        <v>0.79949999999999999</v>
      </c>
      <c r="I56" s="154">
        <f t="shared" si="21"/>
        <v>1.599</v>
      </c>
      <c r="J56" s="163">
        <v>2</v>
      </c>
    </row>
    <row r="57" spans="3:10" ht="15" thickBot="1" x14ac:dyDescent="0.35">
      <c r="C57" s="120"/>
      <c r="D57" s="115"/>
      <c r="E57" s="148"/>
      <c r="F57" s="149"/>
      <c r="G57" s="127"/>
      <c r="H57" s="127"/>
      <c r="I57" s="155"/>
      <c r="J57" s="164"/>
    </row>
    <row r="58" spans="3:10" ht="15" thickBot="1" x14ac:dyDescent="0.35">
      <c r="C58" s="117" t="s">
        <v>72</v>
      </c>
      <c r="D58" s="113">
        <v>0.57999999999999996</v>
      </c>
      <c r="E58" s="142" t="s">
        <v>60</v>
      </c>
      <c r="F58" s="114">
        <v>0.92</v>
      </c>
      <c r="G58" s="126">
        <v>2</v>
      </c>
      <c r="H58" s="154">
        <f t="shared" ref="H58:H91" si="22">SUM(D58*F58)</f>
        <v>0.53359999999999996</v>
      </c>
      <c r="I58" s="154">
        <f t="shared" ref="I58:I65" si="23">SUM(G58*H58)</f>
        <v>1.0671999999999999</v>
      </c>
      <c r="J58" s="163"/>
    </row>
    <row r="59" spans="3:10" ht="15" thickBot="1" x14ac:dyDescent="0.35">
      <c r="C59" s="117"/>
      <c r="D59" s="113">
        <v>0.57999999999999996</v>
      </c>
      <c r="E59" s="142" t="s">
        <v>60</v>
      </c>
      <c r="F59" s="114">
        <v>0.37</v>
      </c>
      <c r="G59" s="126">
        <v>2</v>
      </c>
      <c r="H59" s="154">
        <f t="shared" si="22"/>
        <v>0.21459999999999999</v>
      </c>
      <c r="I59" s="154">
        <f t="shared" si="23"/>
        <v>0.42919999999999997</v>
      </c>
      <c r="J59" s="163"/>
    </row>
    <row r="60" spans="3:10" ht="15" thickBot="1" x14ac:dyDescent="0.35">
      <c r="C60" s="117"/>
      <c r="D60" s="113">
        <v>0.57999999999999996</v>
      </c>
      <c r="E60" s="142" t="s">
        <v>60</v>
      </c>
      <c r="F60" s="147">
        <v>1.3</v>
      </c>
      <c r="G60" s="126">
        <v>2</v>
      </c>
      <c r="H60" s="154">
        <f t="shared" si="22"/>
        <v>0.754</v>
      </c>
      <c r="I60" s="154">
        <f t="shared" si="23"/>
        <v>1.508</v>
      </c>
      <c r="J60" s="163"/>
    </row>
    <row r="61" spans="3:10" ht="15" thickBot="1" x14ac:dyDescent="0.35">
      <c r="C61" s="117"/>
      <c r="D61" s="113">
        <v>0.57999999999999996</v>
      </c>
      <c r="E61" s="142" t="s">
        <v>60</v>
      </c>
      <c r="F61" s="114">
        <v>0.55000000000000004</v>
      </c>
      <c r="G61" s="126">
        <v>2</v>
      </c>
      <c r="H61" s="154">
        <f t="shared" si="22"/>
        <v>0.31900000000000001</v>
      </c>
      <c r="I61" s="154">
        <f t="shared" si="23"/>
        <v>0.63800000000000001</v>
      </c>
      <c r="J61" s="163"/>
    </row>
    <row r="62" spans="3:10" ht="15" thickBot="1" x14ac:dyDescent="0.35">
      <c r="C62" s="117"/>
      <c r="D62" s="138">
        <v>0.3</v>
      </c>
      <c r="E62" s="142" t="s">
        <v>60</v>
      </c>
      <c r="F62" s="114">
        <v>0.53</v>
      </c>
      <c r="G62" s="126">
        <v>4</v>
      </c>
      <c r="H62" s="154">
        <f t="shared" si="22"/>
        <v>0.159</v>
      </c>
      <c r="I62" s="154">
        <f t="shared" si="23"/>
        <v>0.63600000000000001</v>
      </c>
      <c r="J62" s="163"/>
    </row>
    <row r="63" spans="3:10" ht="15" thickBot="1" x14ac:dyDescent="0.35">
      <c r="C63" s="117"/>
      <c r="D63" s="138">
        <v>0.4</v>
      </c>
      <c r="E63" s="142" t="s">
        <v>60</v>
      </c>
      <c r="F63" s="114">
        <v>0.62</v>
      </c>
      <c r="G63" s="126">
        <v>1</v>
      </c>
      <c r="H63" s="154">
        <f t="shared" si="22"/>
        <v>0.248</v>
      </c>
      <c r="I63" s="154">
        <f t="shared" si="23"/>
        <v>0.248</v>
      </c>
      <c r="J63" s="163"/>
    </row>
    <row r="64" spans="3:10" ht="15" thickBot="1" x14ac:dyDescent="0.35">
      <c r="C64" s="117"/>
      <c r="D64" s="138">
        <v>0.4</v>
      </c>
      <c r="E64" s="142" t="s">
        <v>60</v>
      </c>
      <c r="F64" s="114">
        <v>0.53</v>
      </c>
      <c r="G64" s="126">
        <v>1</v>
      </c>
      <c r="H64" s="154">
        <f t="shared" si="22"/>
        <v>0.21200000000000002</v>
      </c>
      <c r="I64" s="154">
        <f t="shared" si="23"/>
        <v>0.21200000000000002</v>
      </c>
      <c r="J64" s="163"/>
    </row>
    <row r="65" spans="3:10" ht="29.4" customHeight="1" thickBot="1" x14ac:dyDescent="0.35">
      <c r="C65" s="156" t="s">
        <v>107</v>
      </c>
      <c r="D65" s="138">
        <v>1.4</v>
      </c>
      <c r="E65" s="142" t="s">
        <v>60</v>
      </c>
      <c r="F65" s="114">
        <v>0.43</v>
      </c>
      <c r="G65" s="126">
        <v>1</v>
      </c>
      <c r="H65" s="154">
        <f>SUM(D65*F65)/2</f>
        <v>0.30099999999999999</v>
      </c>
      <c r="I65" s="154">
        <f t="shared" si="23"/>
        <v>0.30099999999999999</v>
      </c>
      <c r="J65" s="163"/>
    </row>
    <row r="66" spans="3:10" ht="15" thickBot="1" x14ac:dyDescent="0.35">
      <c r="C66" s="120"/>
      <c r="D66" s="115"/>
      <c r="E66" s="148"/>
      <c r="F66" s="149"/>
      <c r="G66" s="127"/>
      <c r="H66" s="127"/>
      <c r="I66" s="155"/>
      <c r="J66" s="164"/>
    </row>
    <row r="67" spans="3:10" ht="15" thickBot="1" x14ac:dyDescent="0.35">
      <c r="C67" s="123" t="s">
        <v>93</v>
      </c>
      <c r="D67" s="139">
        <v>0.7</v>
      </c>
      <c r="E67" s="150" t="s">
        <v>60</v>
      </c>
      <c r="F67" s="151">
        <v>1.05</v>
      </c>
      <c r="G67" s="128">
        <v>1</v>
      </c>
      <c r="H67" s="154">
        <f t="shared" si="22"/>
        <v>0.73499999999999999</v>
      </c>
      <c r="I67" s="154">
        <f t="shared" ref="I67:I71" si="24">SUM(G67*H67)</f>
        <v>0.73499999999999999</v>
      </c>
      <c r="J67" s="165"/>
    </row>
    <row r="68" spans="3:10" ht="15" thickBot="1" x14ac:dyDescent="0.35">
      <c r="C68" s="121"/>
      <c r="D68" s="139">
        <v>0.7</v>
      </c>
      <c r="E68" s="150" t="s">
        <v>60</v>
      </c>
      <c r="F68" s="151">
        <v>0.56000000000000005</v>
      </c>
      <c r="G68" s="128">
        <v>1</v>
      </c>
      <c r="H68" s="154">
        <f t="shared" si="22"/>
        <v>0.39200000000000002</v>
      </c>
      <c r="I68" s="154">
        <f t="shared" si="24"/>
        <v>0.39200000000000002</v>
      </c>
      <c r="J68" s="165"/>
    </row>
    <row r="69" spans="3:10" ht="15" thickBot="1" x14ac:dyDescent="0.35">
      <c r="C69" s="121"/>
      <c r="D69" s="116">
        <v>0.18</v>
      </c>
      <c r="E69" s="150" t="s">
        <v>60</v>
      </c>
      <c r="F69" s="151">
        <v>0.56000000000000005</v>
      </c>
      <c r="G69" s="128">
        <v>1</v>
      </c>
      <c r="H69" s="154">
        <f t="shared" si="22"/>
        <v>0.1008</v>
      </c>
      <c r="I69" s="154">
        <f t="shared" si="24"/>
        <v>0.1008</v>
      </c>
      <c r="J69" s="165"/>
    </row>
    <row r="70" spans="3:10" ht="15" thickBot="1" x14ac:dyDescent="0.35">
      <c r="C70" s="121"/>
      <c r="D70" s="116">
        <v>0.18</v>
      </c>
      <c r="E70" s="150" t="s">
        <v>60</v>
      </c>
      <c r="F70" s="151">
        <v>1.05</v>
      </c>
      <c r="G70" s="128">
        <v>1</v>
      </c>
      <c r="H70" s="154">
        <f t="shared" si="22"/>
        <v>0.189</v>
      </c>
      <c r="I70" s="154">
        <f t="shared" si="24"/>
        <v>0.189</v>
      </c>
      <c r="J70" s="165"/>
    </row>
    <row r="71" spans="3:10" ht="15" thickBot="1" x14ac:dyDescent="0.35">
      <c r="C71" s="121"/>
      <c r="D71" s="116">
        <v>1.25</v>
      </c>
      <c r="E71" s="150" t="s">
        <v>60</v>
      </c>
      <c r="F71" s="152">
        <v>0.3</v>
      </c>
      <c r="G71" s="128">
        <v>1</v>
      </c>
      <c r="H71" s="154">
        <f t="shared" si="22"/>
        <v>0.375</v>
      </c>
      <c r="I71" s="154">
        <f t="shared" si="24"/>
        <v>0.375</v>
      </c>
      <c r="J71" s="165"/>
    </row>
    <row r="72" spans="3:10" ht="15" thickBot="1" x14ac:dyDescent="0.35">
      <c r="C72" s="120"/>
      <c r="D72" s="115"/>
      <c r="E72" s="148"/>
      <c r="F72" s="149"/>
      <c r="G72" s="127"/>
      <c r="H72" s="127"/>
      <c r="I72" s="155"/>
      <c r="J72" s="164"/>
    </row>
    <row r="73" spans="3:10" ht="15" thickBot="1" x14ac:dyDescent="0.35">
      <c r="C73" s="122" t="s">
        <v>94</v>
      </c>
      <c r="D73" s="113">
        <v>0.52</v>
      </c>
      <c r="E73" s="142" t="s">
        <v>60</v>
      </c>
      <c r="F73" s="147">
        <v>1.8</v>
      </c>
      <c r="G73" s="126">
        <v>2</v>
      </c>
      <c r="H73" s="154">
        <f t="shared" si="22"/>
        <v>0.93600000000000005</v>
      </c>
      <c r="I73" s="154">
        <f t="shared" ref="I73:I75" si="25">SUM(G73*H73)</f>
        <v>1.8720000000000001</v>
      </c>
      <c r="J73" s="163"/>
    </row>
    <row r="74" spans="3:10" ht="15" thickBot="1" x14ac:dyDescent="0.35">
      <c r="C74" s="117"/>
      <c r="D74" s="113">
        <v>0.43</v>
      </c>
      <c r="E74" s="142" t="s">
        <v>60</v>
      </c>
      <c r="F74" s="147">
        <v>1.2</v>
      </c>
      <c r="G74" s="126">
        <v>4</v>
      </c>
      <c r="H74" s="154">
        <f t="shared" si="22"/>
        <v>0.51600000000000001</v>
      </c>
      <c r="I74" s="154">
        <f t="shared" si="25"/>
        <v>2.0640000000000001</v>
      </c>
      <c r="J74" s="163">
        <v>4</v>
      </c>
    </row>
    <row r="75" spans="3:10" ht="15" thickBot="1" x14ac:dyDescent="0.35">
      <c r="C75" s="117"/>
      <c r="D75" s="113">
        <v>0.65</v>
      </c>
      <c r="E75" s="142" t="s">
        <v>60</v>
      </c>
      <c r="F75" s="147">
        <v>1.2</v>
      </c>
      <c r="G75" s="126">
        <v>1</v>
      </c>
      <c r="H75" s="154">
        <f t="shared" si="22"/>
        <v>0.78</v>
      </c>
      <c r="I75" s="154">
        <f t="shared" si="25"/>
        <v>0.78</v>
      </c>
      <c r="J75" s="163"/>
    </row>
    <row r="76" spans="3:10" ht="15" thickBot="1" x14ac:dyDescent="0.35">
      <c r="C76" s="120"/>
      <c r="D76" s="115"/>
      <c r="E76" s="148"/>
      <c r="F76" s="149"/>
      <c r="G76" s="127"/>
      <c r="H76" s="127"/>
      <c r="I76" s="155"/>
      <c r="J76" s="164"/>
    </row>
    <row r="77" spans="3:10" ht="15" thickBot="1" x14ac:dyDescent="0.35">
      <c r="C77" s="122" t="s">
        <v>95</v>
      </c>
      <c r="D77" s="138">
        <v>0.6</v>
      </c>
      <c r="E77" s="142" t="s">
        <v>60</v>
      </c>
      <c r="F77" s="114">
        <v>1.1499999999999999</v>
      </c>
      <c r="G77" s="126">
        <v>2</v>
      </c>
      <c r="H77" s="126">
        <f t="shared" si="22"/>
        <v>0.69</v>
      </c>
      <c r="I77" s="154">
        <f>SUM(G77*H77)</f>
        <v>1.38</v>
      </c>
      <c r="J77" s="163"/>
    </row>
    <row r="78" spans="3:10" ht="15" thickBot="1" x14ac:dyDescent="0.35">
      <c r="C78" s="120"/>
      <c r="D78" s="115"/>
      <c r="E78" s="148"/>
      <c r="F78" s="149"/>
      <c r="G78" s="127"/>
      <c r="H78" s="127"/>
      <c r="I78" s="155"/>
      <c r="J78" s="164"/>
    </row>
    <row r="79" spans="3:10" ht="15" thickBot="1" x14ac:dyDescent="0.35">
      <c r="C79" s="122" t="s">
        <v>96</v>
      </c>
      <c r="D79" s="113">
        <v>0.35</v>
      </c>
      <c r="E79" s="142" t="s">
        <v>60</v>
      </c>
      <c r="F79" s="114">
        <v>0.96</v>
      </c>
      <c r="G79" s="126">
        <v>2</v>
      </c>
      <c r="H79" s="154">
        <f t="shared" si="22"/>
        <v>0.33599999999999997</v>
      </c>
      <c r="I79" s="154">
        <f t="shared" ref="I79:I82" si="26">SUM(G79*H79)</f>
        <v>0.67199999999999993</v>
      </c>
      <c r="J79" s="163"/>
    </row>
    <row r="80" spans="3:10" ht="15" thickBot="1" x14ac:dyDescent="0.35">
      <c r="C80" s="117"/>
      <c r="D80" s="113">
        <v>0.35</v>
      </c>
      <c r="E80" s="142" t="s">
        <v>60</v>
      </c>
      <c r="F80" s="114">
        <v>0.98</v>
      </c>
      <c r="G80" s="126">
        <v>2</v>
      </c>
      <c r="H80" s="154">
        <f t="shared" si="22"/>
        <v>0.34299999999999997</v>
      </c>
      <c r="I80" s="154">
        <f t="shared" si="26"/>
        <v>0.68599999999999994</v>
      </c>
      <c r="J80" s="163"/>
    </row>
    <row r="81" spans="3:10" ht="15" thickBot="1" x14ac:dyDescent="0.35">
      <c r="C81" s="117"/>
      <c r="D81" s="113">
        <v>0.35</v>
      </c>
      <c r="E81" s="142" t="s">
        <v>60</v>
      </c>
      <c r="F81" s="153">
        <v>0.45</v>
      </c>
      <c r="G81" s="126">
        <v>2</v>
      </c>
      <c r="H81" s="154">
        <f t="shared" si="22"/>
        <v>0.1575</v>
      </c>
      <c r="I81" s="154">
        <f t="shared" si="26"/>
        <v>0.315</v>
      </c>
      <c r="J81" s="163"/>
    </row>
    <row r="82" spans="3:10" ht="15" thickBot="1" x14ac:dyDescent="0.35">
      <c r="C82" s="117"/>
      <c r="D82" s="113">
        <v>0.85</v>
      </c>
      <c r="E82" s="142" t="s">
        <v>60</v>
      </c>
      <c r="F82" s="114">
        <v>0.45</v>
      </c>
      <c r="G82" s="126">
        <v>1</v>
      </c>
      <c r="H82" s="154">
        <f t="shared" si="22"/>
        <v>0.38250000000000001</v>
      </c>
      <c r="I82" s="154">
        <f t="shared" si="26"/>
        <v>0.38250000000000001</v>
      </c>
      <c r="J82" s="163"/>
    </row>
    <row r="83" spans="3:10" ht="15" thickBot="1" x14ac:dyDescent="0.35">
      <c r="C83" s="120"/>
      <c r="D83" s="115"/>
      <c r="E83" s="148"/>
      <c r="F83" s="149"/>
      <c r="G83" s="127"/>
      <c r="H83" s="127"/>
      <c r="I83" s="155"/>
      <c r="J83" s="164"/>
    </row>
    <row r="84" spans="3:10" ht="15" thickBot="1" x14ac:dyDescent="0.35">
      <c r="C84" s="122" t="s">
        <v>97</v>
      </c>
      <c r="D84" s="113">
        <v>0.65</v>
      </c>
      <c r="E84" s="142" t="s">
        <v>60</v>
      </c>
      <c r="F84" s="147">
        <v>1.2</v>
      </c>
      <c r="G84" s="126">
        <v>1</v>
      </c>
      <c r="H84" s="126">
        <f t="shared" si="22"/>
        <v>0.78</v>
      </c>
      <c r="I84" s="154">
        <f>SUM(G84*H84)</f>
        <v>0.78</v>
      </c>
      <c r="J84" s="163"/>
    </row>
    <row r="85" spans="3:10" ht="15" thickBot="1" x14ac:dyDescent="0.35">
      <c r="C85" s="120"/>
      <c r="D85" s="115"/>
      <c r="E85" s="148"/>
      <c r="F85" s="149"/>
      <c r="G85" s="127"/>
      <c r="H85" s="127"/>
      <c r="I85" s="155"/>
      <c r="J85" s="164"/>
    </row>
    <row r="86" spans="3:10" ht="15" thickBot="1" x14ac:dyDescent="0.35">
      <c r="C86" s="117" t="s">
        <v>77</v>
      </c>
      <c r="D86" s="113">
        <v>0.25</v>
      </c>
      <c r="E86" s="142" t="s">
        <v>60</v>
      </c>
      <c r="F86" s="114">
        <v>1.1499999999999999</v>
      </c>
      <c r="G86" s="126">
        <v>2</v>
      </c>
      <c r="H86" s="154">
        <f t="shared" si="22"/>
        <v>0.28749999999999998</v>
      </c>
      <c r="I86" s="154">
        <f t="shared" ref="I86:I87" si="27">SUM(G86*H86)</f>
        <v>0.57499999999999996</v>
      </c>
      <c r="J86" s="163"/>
    </row>
    <row r="87" spans="3:10" ht="15" thickBot="1" x14ac:dyDescent="0.35">
      <c r="C87" s="117"/>
      <c r="D87" s="138">
        <v>0.7</v>
      </c>
      <c r="E87" s="142" t="s">
        <v>60</v>
      </c>
      <c r="F87" s="114">
        <v>1.1299999999999999</v>
      </c>
      <c r="G87" s="126">
        <v>1</v>
      </c>
      <c r="H87" s="154">
        <f t="shared" si="22"/>
        <v>0.79099999999999993</v>
      </c>
      <c r="I87" s="154">
        <f t="shared" si="27"/>
        <v>0.79099999999999993</v>
      </c>
      <c r="J87" s="163"/>
    </row>
    <row r="88" spans="3:10" ht="15" thickBot="1" x14ac:dyDescent="0.35">
      <c r="C88" s="120"/>
      <c r="D88" s="115"/>
      <c r="E88" s="148"/>
      <c r="F88" s="149"/>
      <c r="G88" s="127"/>
      <c r="H88" s="127"/>
      <c r="I88" s="155"/>
      <c r="J88" s="164"/>
    </row>
    <row r="89" spans="3:10" ht="15" thickBot="1" x14ac:dyDescent="0.35">
      <c r="C89" s="122" t="s">
        <v>98</v>
      </c>
      <c r="D89" s="113">
        <v>0.68</v>
      </c>
      <c r="E89" s="142" t="s">
        <v>60</v>
      </c>
      <c r="F89" s="114">
        <v>1.1499999999999999</v>
      </c>
      <c r="G89" s="126">
        <v>1</v>
      </c>
      <c r="H89" s="154">
        <f t="shared" si="22"/>
        <v>0.78200000000000003</v>
      </c>
      <c r="I89" s="154">
        <f>SUM(G89*H89)</f>
        <v>0.78200000000000003</v>
      </c>
      <c r="J89" s="163"/>
    </row>
    <row r="90" spans="3:10" ht="15" thickBot="1" x14ac:dyDescent="0.35">
      <c r="C90" s="120"/>
      <c r="D90" s="115"/>
      <c r="E90" s="148"/>
      <c r="F90" s="149"/>
      <c r="G90" s="127"/>
      <c r="H90" s="127"/>
      <c r="I90" s="155"/>
      <c r="J90" s="164"/>
    </row>
    <row r="91" spans="3:10" ht="15" thickBot="1" x14ac:dyDescent="0.35">
      <c r="C91" s="122" t="s">
        <v>99</v>
      </c>
      <c r="D91" s="138">
        <v>0.4</v>
      </c>
      <c r="E91" s="142" t="s">
        <v>60</v>
      </c>
      <c r="F91" s="147">
        <v>0.9</v>
      </c>
      <c r="G91" s="126">
        <v>8</v>
      </c>
      <c r="H91" s="126">
        <f t="shared" si="22"/>
        <v>0.36000000000000004</v>
      </c>
      <c r="I91" s="154">
        <f>SUM(G91*H91)</f>
        <v>2.8800000000000003</v>
      </c>
      <c r="J91" s="163"/>
    </row>
    <row r="92" spans="3:10" ht="15" thickBot="1" x14ac:dyDescent="0.35">
      <c r="C92" s="120"/>
      <c r="D92" s="115"/>
      <c r="E92" s="148"/>
      <c r="F92" s="149"/>
      <c r="G92" s="127"/>
      <c r="H92" s="127"/>
      <c r="I92" s="127"/>
      <c r="J92" s="164"/>
    </row>
    <row r="93" spans="3:10" ht="15" thickBot="1" x14ac:dyDescent="0.35"/>
    <row r="94" spans="3:10" ht="15" thickBot="1" x14ac:dyDescent="0.35">
      <c r="C94" s="157" t="s">
        <v>62</v>
      </c>
      <c r="D94" s="158"/>
      <c r="E94" s="158"/>
      <c r="F94" s="158"/>
      <c r="G94" s="160">
        <f>SUM(G4:G91)</f>
        <v>140</v>
      </c>
      <c r="H94" s="159"/>
      <c r="I94" s="161">
        <f>SUM(I4:I91)</f>
        <v>61.415000000000013</v>
      </c>
      <c r="J94" s="166">
        <f>SUM(J4:J92)</f>
        <v>59</v>
      </c>
    </row>
    <row r="98" spans="2:12" ht="18" x14ac:dyDescent="0.35">
      <c r="C98" s="130" t="s">
        <v>103</v>
      </c>
      <c r="D98" s="130"/>
      <c r="E98" s="130"/>
      <c r="F98" s="130"/>
      <c r="G98"/>
      <c r="H98"/>
      <c r="I98"/>
    </row>
    <row r="99" spans="2:12" ht="15" thickBot="1" x14ac:dyDescent="0.35">
      <c r="C99"/>
      <c r="G99"/>
      <c r="H99"/>
      <c r="I99"/>
    </row>
    <row r="100" spans="2:12" ht="29.4" thickBot="1" x14ac:dyDescent="0.35">
      <c r="C100" s="131"/>
      <c r="D100" s="242" t="s">
        <v>110</v>
      </c>
      <c r="E100" s="243"/>
      <c r="F100" s="244"/>
      <c r="G100" s="125" t="s">
        <v>76</v>
      </c>
      <c r="H100" s="125" t="s">
        <v>22</v>
      </c>
      <c r="I100" s="125" t="s">
        <v>106</v>
      </c>
      <c r="J100" s="168"/>
    </row>
    <row r="101" spans="2:12" ht="16.2" thickBot="1" x14ac:dyDescent="0.35">
      <c r="C101" s="245" t="s">
        <v>109</v>
      </c>
      <c r="D101" s="174">
        <v>1.45</v>
      </c>
      <c r="E101" s="173" t="s">
        <v>60</v>
      </c>
      <c r="F101" s="174">
        <v>1.45</v>
      </c>
      <c r="G101" s="173">
        <v>1</v>
      </c>
      <c r="H101" s="154">
        <f t="shared" ref="H101:H108" si="28">SUM(D101*F101)</f>
        <v>2.1025</v>
      </c>
      <c r="I101" s="154">
        <f t="shared" ref="I101:I108" si="29">SUM(G101*H101)</f>
        <v>2.1025</v>
      </c>
      <c r="J101" s="168"/>
    </row>
    <row r="102" spans="2:12" ht="16.2" thickBot="1" x14ac:dyDescent="0.35">
      <c r="C102" s="246"/>
      <c r="D102" s="174">
        <v>1.6</v>
      </c>
      <c r="E102" s="173" t="s">
        <v>60</v>
      </c>
      <c r="F102" s="174">
        <v>1.3</v>
      </c>
      <c r="G102" s="173">
        <v>7</v>
      </c>
      <c r="H102" s="154">
        <f t="shared" si="28"/>
        <v>2.08</v>
      </c>
      <c r="I102" s="154">
        <f t="shared" si="29"/>
        <v>14.56</v>
      </c>
      <c r="J102" s="168"/>
    </row>
    <row r="103" spans="2:12" ht="16.2" thickBot="1" x14ac:dyDescent="0.35">
      <c r="C103" s="246"/>
      <c r="D103" s="174">
        <v>1</v>
      </c>
      <c r="E103" s="173" t="s">
        <v>60</v>
      </c>
      <c r="F103" s="174">
        <v>0.6</v>
      </c>
      <c r="G103" s="173">
        <v>5</v>
      </c>
      <c r="H103" s="154">
        <f t="shared" si="28"/>
        <v>0.6</v>
      </c>
      <c r="I103" s="154">
        <f t="shared" si="29"/>
        <v>3</v>
      </c>
      <c r="J103" s="168"/>
    </row>
    <row r="104" spans="2:12" ht="16.2" thickBot="1" x14ac:dyDescent="0.35">
      <c r="C104" s="246"/>
      <c r="D104" s="174">
        <v>1.1499999999999999</v>
      </c>
      <c r="E104" s="173" t="s">
        <v>60</v>
      </c>
      <c r="F104" s="174">
        <v>1</v>
      </c>
      <c r="G104" s="173">
        <v>1</v>
      </c>
      <c r="H104" s="154">
        <f t="shared" si="28"/>
        <v>1.1499999999999999</v>
      </c>
      <c r="I104" s="154">
        <f t="shared" si="29"/>
        <v>1.1499999999999999</v>
      </c>
      <c r="J104" s="168"/>
    </row>
    <row r="105" spans="2:12" ht="16.2" thickBot="1" x14ac:dyDescent="0.35">
      <c r="C105" s="246"/>
      <c r="D105" s="174">
        <v>0.65</v>
      </c>
      <c r="E105" s="173" t="s">
        <v>60</v>
      </c>
      <c r="F105" s="174">
        <v>0.8</v>
      </c>
      <c r="G105" s="173">
        <v>1</v>
      </c>
      <c r="H105" s="154">
        <f t="shared" si="28"/>
        <v>0.52</v>
      </c>
      <c r="I105" s="154">
        <f t="shared" si="29"/>
        <v>0.52</v>
      </c>
      <c r="J105" s="168"/>
    </row>
    <row r="106" spans="2:12" ht="16.2" thickBot="1" x14ac:dyDescent="0.35">
      <c r="C106" s="246"/>
      <c r="D106" s="174">
        <v>1.45</v>
      </c>
      <c r="E106" s="173" t="s">
        <v>60</v>
      </c>
      <c r="F106" s="174">
        <v>1.2</v>
      </c>
      <c r="G106" s="173">
        <v>4</v>
      </c>
      <c r="H106" s="154">
        <f t="shared" si="28"/>
        <v>1.74</v>
      </c>
      <c r="I106" s="154">
        <f t="shared" si="29"/>
        <v>6.96</v>
      </c>
      <c r="J106" s="168"/>
    </row>
    <row r="107" spans="2:12" ht="16.2" thickBot="1" x14ac:dyDescent="0.35">
      <c r="C107" s="246"/>
      <c r="D107" s="174">
        <v>1.7</v>
      </c>
      <c r="E107" s="173" t="s">
        <v>60</v>
      </c>
      <c r="F107" s="174">
        <v>1.55</v>
      </c>
      <c r="G107" s="173">
        <v>1</v>
      </c>
      <c r="H107" s="154">
        <f t="shared" si="28"/>
        <v>2.6349999999999998</v>
      </c>
      <c r="I107" s="154">
        <f t="shared" si="29"/>
        <v>2.6349999999999998</v>
      </c>
      <c r="J107" s="168"/>
    </row>
    <row r="108" spans="2:12" ht="16.2" thickBot="1" x14ac:dyDescent="0.35">
      <c r="C108" s="247"/>
      <c r="D108" s="174">
        <v>2.5499999999999998</v>
      </c>
      <c r="E108" s="173" t="s">
        <v>60</v>
      </c>
      <c r="F108" s="174">
        <v>1.3</v>
      </c>
      <c r="G108" s="173">
        <v>1</v>
      </c>
      <c r="H108" s="154">
        <f t="shared" si="28"/>
        <v>3.3149999999999999</v>
      </c>
      <c r="I108" s="154">
        <f t="shared" si="29"/>
        <v>3.3149999999999999</v>
      </c>
      <c r="J108" s="168"/>
    </row>
    <row r="109" spans="2:12" ht="16.2" thickBot="1" x14ac:dyDescent="0.35">
      <c r="B109" s="169"/>
      <c r="C109" s="170"/>
      <c r="D109" s="171"/>
      <c r="E109" s="171"/>
      <c r="F109" s="171"/>
      <c r="G109" s="170"/>
      <c r="H109" s="170"/>
      <c r="I109" s="170"/>
      <c r="J109" s="172"/>
    </row>
    <row r="110" spans="2:12" ht="15" thickBot="1" x14ac:dyDescent="0.35">
      <c r="B110" s="169"/>
      <c r="C110" s="157" t="s">
        <v>62</v>
      </c>
      <c r="D110" s="158"/>
      <c r="E110" s="158"/>
      <c r="F110" s="158"/>
      <c r="G110" s="160">
        <f>SUM(G101:G108)</f>
        <v>21</v>
      </c>
      <c r="H110" s="159"/>
      <c r="I110" s="161">
        <f>SUM(I101:I108)</f>
        <v>34.2425</v>
      </c>
      <c r="J110" s="166"/>
    </row>
    <row r="111" spans="2:12" x14ac:dyDescent="0.3">
      <c r="B111" s="169"/>
      <c r="C111" s="169"/>
      <c r="D111" s="169"/>
      <c r="E111" s="169"/>
      <c r="F111" s="169"/>
      <c r="G111" s="169"/>
      <c r="H111" s="169"/>
      <c r="I111" s="169"/>
      <c r="J111" s="172"/>
    </row>
    <row r="112" spans="2:12" ht="16.2" thickBot="1" x14ac:dyDescent="0.35">
      <c r="C112" s="132"/>
      <c r="D112" s="132"/>
      <c r="E112" s="132"/>
      <c r="F112" s="132"/>
      <c r="G112" s="132"/>
      <c r="H112" s="132"/>
      <c r="I112" s="132"/>
      <c r="J112" s="167"/>
      <c r="K112" s="132"/>
      <c r="L112" s="132"/>
    </row>
    <row r="113" spans="3:10" ht="15" thickBot="1" x14ac:dyDescent="0.35">
      <c r="C113" s="157" t="s">
        <v>111</v>
      </c>
      <c r="D113" s="158"/>
      <c r="E113" s="158"/>
      <c r="F113" s="158"/>
      <c r="G113" s="160">
        <f>SUM(G110+G94)</f>
        <v>161</v>
      </c>
      <c r="H113" s="159"/>
      <c r="I113" s="161">
        <f>SUM(I110+I94)</f>
        <v>95.657500000000013</v>
      </c>
      <c r="J113" s="166"/>
    </row>
  </sheetData>
  <mergeCells count="3">
    <mergeCell ref="D3:F3"/>
    <mergeCell ref="C101:C108"/>
    <mergeCell ref="D100:F100"/>
  </mergeCells>
  <pageMargins left="0.7" right="0.7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Havl. Brod</vt:lpstr>
      <vt:lpstr>Okna</vt:lpstr>
      <vt:lpstr>Rozměry oken - příloha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2022-09-20T10:42:55Z</dcterms:modified>
</cp:coreProperties>
</file>